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onemilano-my.sharepoint.com/personal/laura_lavatelli_asseprim_it/Documents/Desktop/"/>
    </mc:Choice>
  </mc:AlternateContent>
  <xr:revisionPtr revIDLastSave="0" documentId="8_{AE0DDD1D-FB78-4C48-A52D-9A437DAA8026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Uscite per acq.serv." sheetId="3" state="hidden" r:id="rId1"/>
    <sheet name="Prev. maturazioni" sheetId="4" state="hidden" r:id="rId2"/>
    <sheet name="Prev. bonifici" sheetId="5" state="hidden" r:id="rId3"/>
    <sheet name="Budget Tesoreria" sheetId="1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qLVuDtdcR+Mt7K27BJeuuaeA1rY9iSfzZgycncPO7X4="/>
    </ext>
  </extLst>
</workbook>
</file>

<file path=xl/calcChain.xml><?xml version="1.0" encoding="utf-8"?>
<calcChain xmlns="http://schemas.openxmlformats.org/spreadsheetml/2006/main">
  <c r="H8" i="1" l="1"/>
  <c r="B91" i="1"/>
  <c r="H87" i="1"/>
  <c r="H92" i="1" s="1"/>
  <c r="G87" i="1"/>
  <c r="G92" i="1" s="1"/>
  <c r="F87" i="1"/>
  <c r="F92" i="1" s="1"/>
  <c r="E87" i="1"/>
  <c r="E92" i="1" s="1"/>
  <c r="D87" i="1"/>
  <c r="D92" i="1" s="1"/>
  <c r="C87" i="1"/>
  <c r="C92" i="1" s="1"/>
  <c r="B87" i="1"/>
  <c r="B92" i="1" s="1"/>
  <c r="B93" i="1" s="1"/>
  <c r="H86" i="1"/>
  <c r="G86" i="1"/>
  <c r="F86" i="1"/>
  <c r="E86" i="1"/>
  <c r="D86" i="1"/>
  <c r="C86" i="1"/>
  <c r="B86" i="1"/>
  <c r="H84" i="1"/>
  <c r="G84" i="1"/>
  <c r="F84" i="1"/>
  <c r="E84" i="1"/>
  <c r="D84" i="1"/>
  <c r="C84" i="1"/>
  <c r="B84" i="1"/>
  <c r="H62" i="1"/>
  <c r="H103" i="1" s="1"/>
  <c r="G62" i="1"/>
  <c r="G103" i="1" s="1"/>
  <c r="F62" i="1"/>
  <c r="F103" i="1" s="1"/>
  <c r="E62" i="1"/>
  <c r="E103" i="1" s="1"/>
  <c r="D62" i="1"/>
  <c r="D103" i="1" s="1"/>
  <c r="C62" i="1"/>
  <c r="C103" i="1" s="1"/>
  <c r="B62" i="1"/>
  <c r="B103" i="1" s="1"/>
  <c r="H58" i="1"/>
  <c r="H102" i="1" s="1"/>
  <c r="G58" i="1"/>
  <c r="G102" i="1" s="1"/>
  <c r="F58" i="1"/>
  <c r="F102" i="1" s="1"/>
  <c r="E58" i="1"/>
  <c r="E102" i="1" s="1"/>
  <c r="D58" i="1"/>
  <c r="D102" i="1" s="1"/>
  <c r="C58" i="1"/>
  <c r="C102" i="1" s="1"/>
  <c r="B58" i="1"/>
  <c r="B102" i="1" s="1"/>
  <c r="H53" i="1"/>
  <c r="H101" i="1" s="1"/>
  <c r="G53" i="1"/>
  <c r="G101" i="1" s="1"/>
  <c r="F53" i="1"/>
  <c r="F101" i="1" s="1"/>
  <c r="E53" i="1"/>
  <c r="E101" i="1" s="1"/>
  <c r="D53" i="1"/>
  <c r="D101" i="1" s="1"/>
  <c r="C53" i="1"/>
  <c r="C101" i="1" s="1"/>
  <c r="B53" i="1"/>
  <c r="B101" i="1" s="1"/>
  <c r="H48" i="1"/>
  <c r="H98" i="1" s="1"/>
  <c r="G48" i="1"/>
  <c r="G98" i="1" s="1"/>
  <c r="F48" i="1"/>
  <c r="F98" i="1" s="1"/>
  <c r="D48" i="1"/>
  <c r="D98" i="1" s="1"/>
  <c r="C48" i="1"/>
  <c r="C98" i="1" s="1"/>
  <c r="B48" i="1"/>
  <c r="B98" i="1" s="1"/>
  <c r="E48" i="1"/>
  <c r="E98" i="1" s="1"/>
  <c r="G42" i="1"/>
  <c r="F42" i="1"/>
  <c r="E42" i="1"/>
  <c r="D42" i="1"/>
  <c r="C42" i="1"/>
  <c r="B42" i="1"/>
  <c r="H42" i="1"/>
  <c r="H24" i="1"/>
  <c r="G24" i="1"/>
  <c r="F24" i="1"/>
  <c r="E24" i="1"/>
  <c r="D24" i="1"/>
  <c r="C24" i="1"/>
  <c r="F14" i="1"/>
  <c r="E14" i="1"/>
  <c r="D14" i="1"/>
  <c r="C14" i="1"/>
  <c r="C23" i="1" s="1"/>
  <c r="B14" i="1"/>
  <c r="B23" i="1" s="1"/>
  <c r="D8" i="1"/>
  <c r="C8" i="1"/>
  <c r="B8" i="1"/>
  <c r="C74" i="1" l="1"/>
  <c r="C91" i="1" s="1"/>
  <c r="C94" i="1" s="1"/>
  <c r="B94" i="1"/>
  <c r="E64" i="1"/>
  <c r="B64" i="1"/>
  <c r="B71" i="1" s="1"/>
  <c r="B72" i="1" s="1"/>
  <c r="B75" i="1" s="1"/>
  <c r="C64" i="1"/>
  <c r="D64" i="1"/>
  <c r="F64" i="1"/>
  <c r="E23" i="1"/>
  <c r="B97" i="1"/>
  <c r="B99" i="1" s="1"/>
  <c r="B104" i="1" s="1"/>
  <c r="G64" i="1"/>
  <c r="F8" i="1"/>
  <c r="D23" i="1"/>
  <c r="H64" i="1"/>
  <c r="B66" i="1" l="1"/>
  <c r="B105" i="1" s="1"/>
  <c r="E66" i="1"/>
  <c r="E97" i="1"/>
  <c r="E99" i="1" s="1"/>
  <c r="E104" i="1" s="1"/>
  <c r="E71" i="1"/>
  <c r="D74" i="1"/>
  <c r="D91" i="1" s="1"/>
  <c r="C69" i="1"/>
  <c r="B76" i="1"/>
  <c r="D97" i="1"/>
  <c r="D99" i="1" s="1"/>
  <c r="D104" i="1" s="1"/>
  <c r="D71" i="1"/>
  <c r="D66" i="1"/>
  <c r="G14" i="1"/>
  <c r="E8" i="1"/>
  <c r="C71" i="1"/>
  <c r="C66" i="1"/>
  <c r="C97" i="1"/>
  <c r="C99" i="1" s="1"/>
  <c r="C104" i="1" s="1"/>
  <c r="F23" i="1"/>
  <c r="C93" i="1"/>
  <c r="E105" i="1" l="1"/>
  <c r="E74" i="1"/>
  <c r="F74" i="1"/>
  <c r="E91" i="1"/>
  <c r="G23" i="1"/>
  <c r="F66" i="1"/>
  <c r="F97" i="1"/>
  <c r="F99" i="1" s="1"/>
  <c r="F104" i="1" s="1"/>
  <c r="F71" i="1"/>
  <c r="G8" i="1"/>
  <c r="H14" i="1"/>
  <c r="C105" i="1"/>
  <c r="D105" i="1"/>
  <c r="D94" i="1"/>
  <c r="D93" i="1"/>
  <c r="C72" i="1"/>
  <c r="D69" i="1" s="1"/>
  <c r="D72" i="1" s="1"/>
  <c r="E69" i="1" s="1"/>
  <c r="E72" i="1" s="1"/>
  <c r="F69" i="1" s="1"/>
  <c r="F72" i="1" l="1"/>
  <c r="G69" i="1" s="1"/>
  <c r="F105" i="1"/>
  <c r="E94" i="1"/>
  <c r="E93" i="1"/>
  <c r="D76" i="1"/>
  <c r="D89" i="1" s="1"/>
  <c r="D75" i="1"/>
  <c r="C76" i="1"/>
  <c r="C89" i="1" s="1"/>
  <c r="H23" i="1"/>
  <c r="C75" i="1"/>
  <c r="G97" i="1"/>
  <c r="G99" i="1" s="1"/>
  <c r="G104" i="1" s="1"/>
  <c r="G71" i="1"/>
  <c r="G72" i="1" s="1"/>
  <c r="H69" i="1" s="1"/>
  <c r="G66" i="1"/>
  <c r="G74" i="1"/>
  <c r="F91" i="1"/>
  <c r="E76" i="1" l="1"/>
  <c r="E89" i="1" s="1"/>
  <c r="E75" i="1"/>
  <c r="G105" i="1"/>
  <c r="H71" i="1"/>
  <c r="H72" i="1" s="1"/>
  <c r="H66" i="1"/>
  <c r="H97" i="1"/>
  <c r="H99" i="1" s="1"/>
  <c r="H104" i="1" s="1"/>
  <c r="F94" i="1"/>
  <c r="F93" i="1"/>
  <c r="G91" i="1"/>
  <c r="H74" i="1"/>
  <c r="G94" i="1" l="1"/>
  <c r="G93" i="1"/>
  <c r="F76" i="1"/>
  <c r="F89" i="1" s="1"/>
  <c r="F75" i="1"/>
  <c r="H91" i="1"/>
  <c r="H105" i="1"/>
  <c r="G76" i="1" l="1"/>
  <c r="G89" i="1" s="1"/>
  <c r="G75" i="1"/>
  <c r="H94" i="1"/>
  <c r="H93" i="1"/>
  <c r="H75" i="1" l="1"/>
  <c r="H76" i="1"/>
  <c r="H89" i="1" s="1"/>
</calcChain>
</file>

<file path=xl/sharedStrings.xml><?xml version="1.0" encoding="utf-8"?>
<sst xmlns="http://schemas.openxmlformats.org/spreadsheetml/2006/main" count="100" uniqueCount="93">
  <si>
    <t xml:space="preserve">BUDGET CASSA </t>
  </si>
  <si>
    <t>Valori in EUR</t>
  </si>
  <si>
    <t>6 cons.</t>
  </si>
  <si>
    <t>SEZIONE PORTAFOGLIO PRESENTATO</t>
  </si>
  <si>
    <t>RIBA-PREV.</t>
  </si>
  <si>
    <t>TOTALE PORTAFOGLIO PRESENTATO</t>
  </si>
  <si>
    <t>SEZIONE PORTAFOGLIO MATURATO</t>
  </si>
  <si>
    <t>RIBA</t>
  </si>
  <si>
    <t>TOTALE PORTAFOGLIO MATURATO</t>
  </si>
  <si>
    <t>SEZIONE ENTRATE</t>
  </si>
  <si>
    <t>BONIFICI</t>
  </si>
  <si>
    <t>BONIFICI-PREV.</t>
  </si>
  <si>
    <t>FINANZIAMENTO SOCI</t>
  </si>
  <si>
    <t>ACCENSIONE FIN. ESTERNI</t>
  </si>
  <si>
    <t>ENTRATE VARIE</t>
  </si>
  <si>
    <t>TOTALE ENTRATE</t>
  </si>
  <si>
    <t>SEZIONE USCITE - GESTIONE CORRENTE</t>
  </si>
  <si>
    <t>Fornitore per acquisti di merce e servizi</t>
  </si>
  <si>
    <t>Assicurazioni</t>
  </si>
  <si>
    <t>Compensi amministratori</t>
  </si>
  <si>
    <t>Consulenze</t>
  </si>
  <si>
    <t>Contributi e ritenute dipendenti e amministratori</t>
  </si>
  <si>
    <t>Interessi passivi e spese bancarie</t>
  </si>
  <si>
    <t>Lavorazioni esterne</t>
  </si>
  <si>
    <t>Manutenzioni</t>
  </si>
  <si>
    <t>Retribuzioni</t>
  </si>
  <si>
    <t>Spese trasferte</t>
  </si>
  <si>
    <t>Tredicesime</t>
  </si>
  <si>
    <t>Uscite per TFR</t>
  </si>
  <si>
    <t>Utenze Varie</t>
  </si>
  <si>
    <t>Versamenti per saldo debito IVA</t>
  </si>
  <si>
    <t>Altri oneri vari</t>
  </si>
  <si>
    <t>Totale</t>
  </si>
  <si>
    <t>SEZIONE USCITE - GESTIONE INVESTIMENTI</t>
  </si>
  <si>
    <t>Noleggi e Leasing</t>
  </si>
  <si>
    <t>Investimento acq. 2 furgoni</t>
  </si>
  <si>
    <t>SEZIONE USCITE - AREA FINANZIARIA</t>
  </si>
  <si>
    <t>Oneri finanziari e commissioni fidi e c/c</t>
  </si>
  <si>
    <t>Rate finanziamenti</t>
  </si>
  <si>
    <t>SEZIONE USCITE - AREA FISCALE</t>
  </si>
  <si>
    <t>Imposte indirette (IMU-TARI-RITENUTE-BOLLI)</t>
  </si>
  <si>
    <t>Uscite per imposte IRES e IRAP</t>
  </si>
  <si>
    <t>SEZIONE USCITE - AREA EQUITY</t>
  </si>
  <si>
    <t>Dividendi</t>
  </si>
  <si>
    <t>Apporti di capitale</t>
  </si>
  <si>
    <t>TOTALE USCITE</t>
  </si>
  <si>
    <t>SALDO ENTRATE-USCITE</t>
  </si>
  <si>
    <t>POSIZIONE FINANZIARIA</t>
  </si>
  <si>
    <t>Saldi iniziali c/c (*)</t>
  </si>
  <si>
    <t>Saldi finali di c/c</t>
  </si>
  <si>
    <t>Presentazioni di portafoglio</t>
  </si>
  <si>
    <t>TOTALE SBF</t>
  </si>
  <si>
    <t>Per Direzione</t>
  </si>
  <si>
    <t>Residuo disponibilità con Fidi C/C</t>
  </si>
  <si>
    <t>Affidamenti di c/c</t>
  </si>
  <si>
    <t>BPM C/c</t>
  </si>
  <si>
    <t>BPM SBF</t>
  </si>
  <si>
    <t>BCC C/c</t>
  </si>
  <si>
    <t>BCC SBF</t>
  </si>
  <si>
    <t>TOTALE AFFIDAMENTI</t>
  </si>
  <si>
    <t>DI CUI:</t>
  </si>
  <si>
    <t>Fido di Cassa</t>
  </si>
  <si>
    <t>Fido anticipo SBF</t>
  </si>
  <si>
    <t>PERCENTUALE UTILIZZO AFFIDAMENTI C/C</t>
  </si>
  <si>
    <t>Totale portafoglio anticipato</t>
  </si>
  <si>
    <t>Totale affidamenti di portafoglio</t>
  </si>
  <si>
    <t>RISERVA SBF</t>
  </si>
  <si>
    <t>PERCENTUALE UTILIZZO AFFIDAMENTI SBF</t>
  </si>
  <si>
    <t>RIEPILOGO</t>
  </si>
  <si>
    <t>Saldo Gestione Operativa</t>
  </si>
  <si>
    <t>Gestione degli Investimenti</t>
  </si>
  <si>
    <t xml:space="preserve">Saldo Gestione Corrente </t>
  </si>
  <si>
    <t>Gestione Finanziaria</t>
  </si>
  <si>
    <t>Gestione Fiscale</t>
  </si>
  <si>
    <t>Gestione Equity</t>
  </si>
  <si>
    <t>Totale per Controllo</t>
  </si>
  <si>
    <t>Delta (check)</t>
  </si>
  <si>
    <t>Data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</si>
  <si>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</si>
  <si>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</si>
  <si>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</si>
  <si>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</si>
  <si>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</si>
  <si>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</si>
  <si>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</si>
  <si>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</si>
  <si>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</si>
  <si>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</si>
  <si>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</si>
  <si>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</si>
  <si>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Somma di Uscite per acquisti/servizi</t>
  </si>
  <si>
    <t>Totale complessivo</t>
  </si>
  <si>
    <t>Anno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</si>
</sst>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 ;[Red]\-#,##0.00\ "/>
    <numFmt numFmtId="165" formatCode="0_ ;[Red]\-0\ "/>
    <numFmt numFmtId="166" formatCode="#,##0_ ;[Red]\-#,##0\ "/>
    <numFmt numFmtId="167" formatCode="_-&quot;€&quot;\ * #,##0.00_-;\-&quot;€&quot;\ * #,##0.00_-;_-&quot;€&quot;\ * &quot;-&quot;??_-;_-@"/>
    <numFmt numFmtId="168" formatCode="_-* #,##0.00_-;\-* #,##0.00_-;_-* &quot;-&quot;??_-;_-@"/>
    <numFmt numFmtId="169" formatCode="#,##0.00_ ;\-#,##0.00\ "/>
    <numFmt numFmtId="170" formatCode="&quot;€&quot;\ #,##0;\-&quot;€&quot;\ #,##0"/>
    <numFmt numFmtId="171" formatCode="_-* #,##0\ _€_-;\-* #,##0\ _€_-;_-* &quot;-&quot;??\ _€_-;_-@"/>
  </numFmts>
  <fonts count="12" x14ac:knownFonts="1">
    <font>
      <sz val="10"/>
      <color rgb="FF000000"/>
      <name val="Calibri"/>
      <scheme val="minor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8DB3E2"/>
        <bgColor rgb="FF8DB3E2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17365D"/>
        <bgColor rgb="FF17365D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5" fontId="3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horizontal="left"/>
    </xf>
    <xf numFmtId="167" fontId="4" fillId="4" borderId="1" xfId="0" applyNumberFormat="1" applyFont="1" applyFill="1" applyBorder="1"/>
    <xf numFmtId="164" fontId="2" fillId="3" borderId="1" xfId="0" applyNumberFormat="1" applyFont="1" applyFill="1" applyBorder="1" applyAlignment="1">
      <alignment horizontal="left"/>
    </xf>
    <xf numFmtId="168" fontId="2" fillId="3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left"/>
    </xf>
    <xf numFmtId="10" fontId="4" fillId="4" borderId="1" xfId="0" applyNumberFormat="1" applyFont="1" applyFill="1" applyBorder="1"/>
    <xf numFmtId="0" fontId="5" fillId="4" borderId="1" xfId="0" applyFont="1" applyFill="1" applyBorder="1"/>
    <xf numFmtId="164" fontId="2" fillId="5" borderId="1" xfId="0" applyNumberFormat="1" applyFont="1" applyFill="1" applyBorder="1" applyAlignment="1">
      <alignment horizontal="left"/>
    </xf>
    <xf numFmtId="168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/>
    <xf numFmtId="164" fontId="2" fillId="4" borderId="1" xfId="0" quotePrefix="1" applyNumberFormat="1" applyFont="1" applyFill="1" applyBorder="1" applyAlignment="1">
      <alignment horizontal="left"/>
    </xf>
    <xf numFmtId="164" fontId="6" fillId="2" borderId="1" xfId="0" applyNumberFormat="1" applyFont="1" applyFill="1" applyBorder="1"/>
    <xf numFmtId="164" fontId="6" fillId="6" borderId="1" xfId="0" applyNumberFormat="1" applyFont="1" applyFill="1" applyBorder="1" applyAlignment="1">
      <alignment horizontal="right"/>
    </xf>
    <xf numFmtId="164" fontId="6" fillId="6" borderId="1" xfId="0" applyNumberFormat="1" applyFont="1" applyFill="1" applyBorder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2" fillId="4" borderId="1" xfId="0" applyNumberFormat="1" applyFont="1" applyFill="1" applyBorder="1" applyAlignment="1">
      <alignment horizontal="right"/>
    </xf>
    <xf numFmtId="169" fontId="6" fillId="7" borderId="1" xfId="0" applyNumberFormat="1" applyFont="1" applyFill="1" applyBorder="1"/>
    <xf numFmtId="169" fontId="6" fillId="7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/>
    <xf numFmtId="169" fontId="6" fillId="4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/>
    <xf numFmtId="169" fontId="6" fillId="8" borderId="1" xfId="0" applyNumberFormat="1" applyFont="1" applyFill="1" applyBorder="1"/>
    <xf numFmtId="169" fontId="6" fillId="8" borderId="1" xfId="0" applyNumberFormat="1" applyFont="1" applyFill="1" applyBorder="1" applyAlignment="1">
      <alignment horizontal="right"/>
    </xf>
    <xf numFmtId="164" fontId="7" fillId="8" borderId="1" xfId="0" applyNumberFormat="1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/>
    <xf numFmtId="169" fontId="2" fillId="4" borderId="1" xfId="0" applyNumberFormat="1" applyFont="1" applyFill="1" applyBorder="1"/>
    <xf numFmtId="164" fontId="4" fillId="4" borderId="1" xfId="0" applyNumberFormat="1" applyFont="1" applyFill="1" applyBorder="1" applyAlignment="1">
      <alignment horizontal="right"/>
    </xf>
    <xf numFmtId="164" fontId="8" fillId="0" borderId="0" xfId="0" quotePrefix="1" applyNumberFormat="1" applyFont="1" applyAlignment="1">
      <alignment horizontal="left"/>
    </xf>
    <xf numFmtId="169" fontId="8" fillId="3" borderId="1" xfId="0" applyNumberFormat="1" applyFont="1" applyFill="1" applyBorder="1"/>
    <xf numFmtId="164" fontId="4" fillId="3" borderId="1" xfId="0" applyNumberFormat="1" applyFont="1" applyFill="1" applyBorder="1"/>
    <xf numFmtId="164" fontId="8" fillId="4" borderId="1" xfId="0" applyNumberFormat="1" applyFont="1" applyFill="1" applyBorder="1"/>
    <xf numFmtId="164" fontId="2" fillId="0" borderId="0" xfId="0" applyNumberFormat="1" applyFont="1" applyAlignment="1">
      <alignment horizontal="right"/>
    </xf>
    <xf numFmtId="164" fontId="9" fillId="9" borderId="1" xfId="0" applyNumberFormat="1" applyFont="1" applyFill="1" applyBorder="1" applyAlignment="1">
      <alignment horizontal="right" vertical="center" wrapText="1"/>
    </xf>
    <xf numFmtId="170" fontId="9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/>
    <xf numFmtId="164" fontId="4" fillId="5" borderId="1" xfId="0" applyNumberFormat="1" applyFont="1" applyFill="1" applyBorder="1"/>
    <xf numFmtId="4" fontId="2" fillId="4" borderId="1" xfId="0" applyNumberFormat="1" applyFont="1" applyFill="1" applyBorder="1"/>
    <xf numFmtId="164" fontId="2" fillId="10" borderId="1" xfId="0" applyNumberFormat="1" applyFont="1" applyFill="1" applyBorder="1" applyAlignment="1">
      <alignment horizontal="right"/>
    </xf>
    <xf numFmtId="4" fontId="2" fillId="10" borderId="1" xfId="0" applyNumberFormat="1" applyFont="1" applyFill="1" applyBorder="1"/>
    <xf numFmtId="164" fontId="4" fillId="10" borderId="1" xfId="0" applyNumberFormat="1" applyFont="1" applyFill="1" applyBorder="1"/>
    <xf numFmtId="164" fontId="6" fillId="11" borderId="1" xfId="0" applyNumberFormat="1" applyFont="1" applyFill="1" applyBorder="1" applyAlignment="1">
      <alignment horizontal="right"/>
    </xf>
    <xf numFmtId="10" fontId="6" fillId="11" borderId="1" xfId="0" applyNumberFormat="1" applyFont="1" applyFill="1" applyBorder="1"/>
    <xf numFmtId="164" fontId="7" fillId="11" borderId="1" xfId="0" applyNumberFormat="1" applyFont="1" applyFill="1" applyBorder="1"/>
    <xf numFmtId="164" fontId="6" fillId="4" borderId="1" xfId="0" applyNumberFormat="1" applyFont="1" applyFill="1" applyBorder="1" applyAlignment="1">
      <alignment horizontal="right"/>
    </xf>
    <xf numFmtId="168" fontId="2" fillId="4" borderId="1" xfId="0" applyNumberFormat="1" applyFont="1" applyFill="1" applyBorder="1"/>
    <xf numFmtId="10" fontId="6" fillId="4" borderId="1" xfId="0" applyNumberFormat="1" applyFont="1" applyFill="1" applyBorder="1"/>
    <xf numFmtId="164" fontId="10" fillId="12" borderId="1" xfId="0" applyNumberFormat="1" applyFont="1" applyFill="1" applyBorder="1" applyAlignment="1">
      <alignment horizontal="right"/>
    </xf>
    <xf numFmtId="164" fontId="11" fillId="12" borderId="1" xfId="0" applyNumberFormat="1" applyFont="1" applyFill="1" applyBorder="1"/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7" fontId="0" fillId="0" borderId="2" xfId="0" applyNumberFormat="1" applyBorder="1"/>
    <xf numFmtId="17" fontId="0" fillId="0" borderId="6" xfId="0" applyNumberFormat="1" applyBorder="1"/>
    <xf numFmtId="17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pivotCacheDefinition" Target="pivotCache/pivotCacheDefinition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vatellilaura.UNIONE\Downloads\Esempio%20Budget%20di%20Tesorer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essica Valsecchi" refreshedDate="45483.397150231482" refreshedVersion="8" recordCount="13" xr:uid="{00000000-000A-0000-FFFF-FFFF00000000}">
  <cacheSource type="worksheet">
    <worksheetSource ref="B33:D46" sheet="Previsioni" r:id="rId2"/>
  </cacheSource>
  <cacheFields count="3">
    <cacheField name="Data" numFmtId="17">
      <sharedItems containsSemiMixedTypes="0" containsNonDate="0" containsDate="1" containsString="0" minDate="2023-01-31T00:00:00" maxDate="2024-02-01T00:00:00" count="13"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  <d v="2024-01-31T00:00:00"/>
      </sharedItems>
      <fieldGroup base="0">
        <rangePr autoStart="0" autoEnd="0" groupBy="months" startDate="2023-01-31T00:00:00" endDate="2024-02-01T00:00:00"/>
        <groupItems count="14">
          <s v="&lt;31/01/2023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1/02/2024"/>
        </groupItems>
      </fieldGroup>
    </cacheField>
    <cacheField name="Acquisti/servizi comp.+IVA" numFmtId="171">
      <sharedItems containsString="0" containsBlank="1" containsNumber="1" minValue="-154340.736" maxValue="0"/>
    </cacheField>
    <cacheField name="Uscite per acquisti/servizi" numFmtId="171">
      <sharedItems containsString="0" containsBlank="1" containsNumber="1" minValue="-154340.736" maxValue="-88395.1487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m/>
    <m/>
  </r>
  <r>
    <x v="1"/>
    <m/>
    <m/>
  </r>
  <r>
    <x v="2"/>
    <m/>
    <m/>
  </r>
  <r>
    <x v="3"/>
    <n v="-126278.784"/>
    <m/>
  </r>
  <r>
    <x v="4"/>
    <n v="-145922.15040000001"/>
    <m/>
  </r>
  <r>
    <x v="5"/>
    <n v="-154340.736"/>
    <n v="-98216.831999999995"/>
  </r>
  <r>
    <x v="6"/>
    <n v="-151534.54079999999"/>
    <n v="-126278.784"/>
  </r>
  <r>
    <x v="7"/>
    <n v="-113650.9056"/>
    <n v="-145922.15040000001"/>
  </r>
  <r>
    <x v="8"/>
    <n v="-88395.148799999995"/>
    <n v="-154340.736"/>
  </r>
  <r>
    <x v="9"/>
    <n v="-113650.9056"/>
    <n v="-151534.54079999999"/>
  </r>
  <r>
    <x v="10"/>
    <n v="-101023.0272"/>
    <n v="-113650.9056"/>
  </r>
  <r>
    <x v="11"/>
    <n v="-88395.148799999995"/>
    <n v="-88395.148799999995"/>
  </r>
  <r>
    <x v="12"/>
    <n v="0"/>
    <n v="-113650.90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Uscite per acq.serv." cacheId="0" applyNumberFormats="0" applyBorderFormats="0" applyFontFormats="0" applyPatternFormats="0" applyAlignmentFormats="0" applyWidthHeightFormats="0" dataCaption="" updatedVersion="8" compact="0" compactData="0">
  <location ref="A3:N5" firstHeaderRow="1" firstDataRow="2" firstDataCol="1"/>
  <pivotFields count="3">
    <pivotField name="Data" axis="axisCol" compact="0" numFmtId="17" outline="0" multipleItemSelectionAllowed="1" showAll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compact="0" outline="0" showAll="0" includeNewItemsInFilter="1"/>
    <pivotField name="Uscite per acquisti/servizi" dataField="1" compact="0" outline="0" multipleItemSelectionAllowed="1" showAll="0"/>
  </pivotFields>
  <rowItems count="1">
    <i/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a di Uscite per acquisti/servizi" fld="2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selection activeCell="G15" sqref="G15"/>
    </sheetView>
  </sheetViews>
  <sheetFormatPr defaultColWidth="14.42578125" defaultRowHeight="15" customHeight="1" x14ac:dyDescent="0.2"/>
  <cols>
    <col min="1" max="1" width="33.140625" customWidth="1"/>
    <col min="2" max="2" width="20.7109375" customWidth="1"/>
    <col min="3" max="4" width="10.7109375" customWidth="1"/>
    <col min="5" max="5" width="9.7109375" customWidth="1"/>
    <col min="6" max="6" width="17.85546875" customWidth="1"/>
    <col min="7" max="26" width="8.7109375" customWidth="1"/>
  </cols>
  <sheetData>
    <row r="1" spans="1:14" ht="12.75" customHeight="1" x14ac:dyDescent="0.2"/>
    <row r="2" spans="1:14" ht="12.75" customHeight="1" x14ac:dyDescent="0.2"/>
    <row r="3" spans="1:14" ht="12.75" customHeight="1" x14ac:dyDescent="0.2">
      <c r="A3" s="65"/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ht="12.75" customHeight="1" x14ac:dyDescent="0.2">
      <c r="A4" s="69"/>
      <c r="B4" s="70" t="s">
        <v>78</v>
      </c>
      <c r="C4" s="71" t="s">
        <v>79</v>
      </c>
      <c r="D4" s="71" t="s">
        <v>80</v>
      </c>
      <c r="E4" s="71" t="s">
        <v>81</v>
      </c>
      <c r="F4" s="71" t="s">
        <v>82</v>
      </c>
      <c r="G4" s="71" t="s">
        <v>83</v>
      </c>
      <c r="H4" s="71" t="s">
        <v>84</v>
      </c>
      <c r="I4" s="71" t="s">
        <v>85</v>
      </c>
      <c r="J4" s="71" t="s">
        <v>86</v>
      </c>
      <c r="K4" s="71" t="s">
        <v>87</v>
      </c>
      <c r="L4" s="71" t="s">
        <v>88</v>
      </c>
      <c r="M4" s="71" t="s">
        <v>89</v>
      </c>
      <c r="N4" s="72" t="s">
        <v>91</v>
      </c>
    </row>
    <row r="5" spans="1:14" ht="12.75" customHeight="1" x14ac:dyDescent="0.2">
      <c r="A5" s="73" t="s">
        <v>90</v>
      </c>
      <c r="B5" s="73">
        <v>-113650.9056</v>
      </c>
      <c r="C5" s="74"/>
      <c r="D5" s="74"/>
      <c r="E5" s="74"/>
      <c r="F5" s="74"/>
      <c r="G5" s="74">
        <v>-98216.831999999995</v>
      </c>
      <c r="H5" s="74">
        <v>-126278.784</v>
      </c>
      <c r="I5" s="74">
        <v>-145922.15040000001</v>
      </c>
      <c r="J5" s="74">
        <v>-154340.736</v>
      </c>
      <c r="K5" s="74">
        <v>-151534.54079999999</v>
      </c>
      <c r="L5" s="74">
        <v>-113650.9056</v>
      </c>
      <c r="M5" s="74">
        <v>-88395.148799999995</v>
      </c>
      <c r="N5" s="75">
        <v>-991990.00320000004</v>
      </c>
    </row>
    <row r="6" spans="1:14" ht="12.75" customHeight="1" x14ac:dyDescent="0.2"/>
    <row r="7" spans="1:14" ht="12.75" customHeight="1" x14ac:dyDescent="0.2"/>
    <row r="8" spans="1:14" ht="12.75" customHeight="1" x14ac:dyDescent="0.2"/>
    <row r="9" spans="1:14" ht="12.75" customHeight="1" x14ac:dyDescent="0.2"/>
    <row r="10" spans="1:14" ht="12.75" customHeight="1" x14ac:dyDescent="0.2"/>
    <row r="11" spans="1:14" ht="12.75" customHeight="1" x14ac:dyDescent="0.2"/>
    <row r="12" spans="1:14" ht="12.75" customHeight="1" x14ac:dyDescent="0.2"/>
    <row r="13" spans="1:14" ht="12.75" customHeight="1" x14ac:dyDescent="0.2"/>
    <row r="14" spans="1:14" ht="12.75" customHeight="1" x14ac:dyDescent="0.2"/>
    <row r="15" spans="1:14" ht="12.75" customHeight="1" x14ac:dyDescent="0.2"/>
    <row r="16" spans="1:1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G15" sqref="G15"/>
    </sheetView>
  </sheetViews>
  <sheetFormatPr defaultColWidth="14.42578125" defaultRowHeight="15" customHeight="1" x14ac:dyDescent="0.2"/>
  <cols>
    <col min="1" max="1" width="29.7109375" customWidth="1"/>
    <col min="2" max="2" width="20.7109375" customWidth="1"/>
    <col min="3" max="5" width="10.140625" customWidth="1"/>
    <col min="6" max="6" width="17.85546875" customWidth="1"/>
    <col min="7" max="48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G15" sqref="G15"/>
    </sheetView>
  </sheetViews>
  <sheetFormatPr defaultColWidth="14.42578125" defaultRowHeight="15" customHeight="1" x14ac:dyDescent="0.2"/>
  <cols>
    <col min="1" max="1" width="23.42578125" customWidth="1"/>
    <col min="2" max="2" width="20.7109375" customWidth="1"/>
    <col min="3" max="5" width="9.140625" customWidth="1"/>
    <col min="6" max="6" width="17.85546875" customWidth="1"/>
    <col min="7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8"/>
  <sheetViews>
    <sheetView showGridLines="0"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4.42578125" defaultRowHeight="15" customHeight="1" x14ac:dyDescent="0.2"/>
  <cols>
    <col min="1" max="1" width="43.5703125" customWidth="1"/>
    <col min="2" max="8" width="13.85546875" customWidth="1"/>
    <col min="9" max="9" width="11.5703125" customWidth="1"/>
    <col min="10" max="10" width="11.28515625" customWidth="1"/>
    <col min="11" max="11" width="12.140625" customWidth="1"/>
    <col min="12" max="21" width="9.140625" customWidth="1"/>
  </cols>
  <sheetData>
    <row r="1" spans="1:21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3.5" customHeight="1" x14ac:dyDescent="0.25">
      <c r="A3" s="4" t="s">
        <v>92</v>
      </c>
      <c r="B3" s="5" t="s">
        <v>2</v>
      </c>
      <c r="C3" s="5">
        <v>7</v>
      </c>
      <c r="D3" s="5">
        <v>8</v>
      </c>
      <c r="E3" s="5">
        <v>9</v>
      </c>
      <c r="F3" s="5">
        <v>10</v>
      </c>
      <c r="G3" s="5">
        <v>11</v>
      </c>
      <c r="H3" s="5">
        <v>12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2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2.75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2.75" customHeight="1" x14ac:dyDescent="0.2">
      <c r="A6" s="9" t="s">
        <v>4</v>
      </c>
      <c r="B6" s="10">
        <v>238817.93491358019</v>
      </c>
      <c r="C6" s="10">
        <v>227336.31813671137</v>
      </c>
      <c r="D6" s="10">
        <v>248003.25410000008</v>
      </c>
      <c r="E6" s="10">
        <v>186002.43839999998</v>
      </c>
      <c r="F6" s="10">
        <v>144668.5632</v>
      </c>
      <c r="G6" s="10">
        <v>186002.43839999998</v>
      </c>
      <c r="H6" s="10">
        <v>165335.50080000004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9" customHeight="1" x14ac:dyDescent="0.2">
      <c r="A7" s="1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.75" customHeight="1" x14ac:dyDescent="0.2">
      <c r="A8" s="13" t="s">
        <v>5</v>
      </c>
      <c r="B8" s="14">
        <f t="shared" ref="B8:H8" si="0">+B6</f>
        <v>238817.93491358019</v>
      </c>
      <c r="C8" s="14">
        <f t="shared" si="0"/>
        <v>227336.31813671137</v>
      </c>
      <c r="D8" s="14">
        <f t="shared" si="0"/>
        <v>248003.25410000008</v>
      </c>
      <c r="E8" s="14">
        <f t="shared" si="0"/>
        <v>186002.43839999998</v>
      </c>
      <c r="F8" s="14">
        <f t="shared" si="0"/>
        <v>144668.5632</v>
      </c>
      <c r="G8" s="14">
        <f t="shared" si="0"/>
        <v>186002.43839999998</v>
      </c>
      <c r="H8" s="14">
        <f t="shared" si="0"/>
        <v>165335.50080000004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 x14ac:dyDescent="0.2">
      <c r="A9" s="1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.75" customHeight="1" x14ac:dyDescent="0.2">
      <c r="A10" s="15" t="s">
        <v>6</v>
      </c>
      <c r="B10" s="16"/>
      <c r="C10" s="16"/>
      <c r="D10" s="16"/>
      <c r="E10" s="16"/>
      <c r="F10" s="16"/>
      <c r="G10" s="16"/>
      <c r="H10" s="16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">
      <c r="A11" s="9" t="s">
        <v>7</v>
      </c>
      <c r="B11" s="10">
        <v>174520.8064</v>
      </c>
      <c r="C11" s="10">
        <v>186002.43839999998</v>
      </c>
      <c r="D11" s="10">
        <v>198402.60095999998</v>
      </c>
      <c r="E11" s="10">
        <v>233536.38935127942</v>
      </c>
      <c r="F11" s="10">
        <v>229403.0081454321</v>
      </c>
      <c r="G11" s="12"/>
      <c r="H11" s="1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">
      <c r="A12" s="9" t="s">
        <v>4</v>
      </c>
      <c r="B12" s="10"/>
      <c r="C12" s="10"/>
      <c r="D12" s="10"/>
      <c r="E12" s="10"/>
      <c r="F12" s="10"/>
      <c r="G12" s="10">
        <v>173602.27583999999</v>
      </c>
      <c r="H12" s="10">
        <v>157068.72576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9" customHeight="1" x14ac:dyDescent="0.2">
      <c r="A13" s="17"/>
      <c r="B13" s="12"/>
      <c r="C13" s="12"/>
      <c r="D13" s="12"/>
      <c r="E13" s="12"/>
      <c r="F13" s="12"/>
      <c r="G13" s="12"/>
      <c r="H13" s="1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2.75" customHeight="1" x14ac:dyDescent="0.2">
      <c r="A14" s="18" t="s">
        <v>8</v>
      </c>
      <c r="B14" s="19">
        <f t="shared" ref="B14:F14" si="1">+B11</f>
        <v>174520.8064</v>
      </c>
      <c r="C14" s="19">
        <f t="shared" si="1"/>
        <v>186002.43839999998</v>
      </c>
      <c r="D14" s="19">
        <f t="shared" si="1"/>
        <v>198402.60095999998</v>
      </c>
      <c r="E14" s="19">
        <f t="shared" si="1"/>
        <v>233536.38935127942</v>
      </c>
      <c r="F14" s="19">
        <f t="shared" si="1"/>
        <v>229403.0081454321</v>
      </c>
      <c r="G14" s="19">
        <f t="shared" ref="G14:H14" si="2">+G12</f>
        <v>173602.27583999999</v>
      </c>
      <c r="H14" s="19">
        <f t="shared" si="2"/>
        <v>157068.72576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2.75" customHeight="1" x14ac:dyDescent="0.2">
      <c r="A15" s="1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75" customHeight="1" x14ac:dyDescent="0.2">
      <c r="A16" s="21" t="s">
        <v>9</v>
      </c>
      <c r="B16" s="12"/>
      <c r="C16" s="12"/>
      <c r="D16" s="12"/>
      <c r="E16" s="12"/>
      <c r="F16" s="12"/>
      <c r="G16" s="12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75" customHeight="1" x14ac:dyDescent="0.2">
      <c r="A17" s="11" t="s">
        <v>10</v>
      </c>
      <c r="B17" s="10">
        <v>43630.2016</v>
      </c>
      <c r="C17" s="10">
        <v>46500.609599999989</v>
      </c>
      <c r="D17" s="10">
        <v>49600.650239999988</v>
      </c>
      <c r="E17" s="12"/>
      <c r="F17" s="12"/>
      <c r="G17" s="12"/>
      <c r="H17" s="12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2.75" customHeight="1" x14ac:dyDescent="0.2">
      <c r="A18" s="11" t="s">
        <v>11</v>
      </c>
      <c r="B18" s="10"/>
      <c r="C18" s="10"/>
      <c r="D18" s="10"/>
      <c r="E18" s="10">
        <v>58384.098719999995</v>
      </c>
      <c r="F18" s="10">
        <v>57350.751839999997</v>
      </c>
      <c r="G18" s="10">
        <v>43400.56895999999</v>
      </c>
      <c r="H18" s="10">
        <v>39267.181439999993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2.75" customHeight="1" x14ac:dyDescent="0.2">
      <c r="A19" s="11" t="s">
        <v>12</v>
      </c>
      <c r="B19" s="12"/>
      <c r="C19" s="12"/>
      <c r="D19" s="12"/>
      <c r="E19" s="12"/>
      <c r="F19" s="12"/>
      <c r="G19" s="12"/>
      <c r="H19" s="12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2.75" customHeight="1" x14ac:dyDescent="0.2">
      <c r="A20" s="11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2.75" customHeight="1" x14ac:dyDescent="0.2">
      <c r="A21" s="11" t="s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9" customHeight="1" x14ac:dyDescent="0.2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2.75" customHeight="1" x14ac:dyDescent="0.2">
      <c r="A23" s="22" t="s">
        <v>15</v>
      </c>
      <c r="B23" s="22">
        <f t="shared" ref="B23:H23" si="3">+B14+SUM(B17:B21)</f>
        <v>218151.008</v>
      </c>
      <c r="C23" s="22">
        <f>+C14+SUM(C17:C21)</f>
        <v>232503.04799999998</v>
      </c>
      <c r="D23" s="22">
        <f t="shared" si="3"/>
        <v>248003.25119999997</v>
      </c>
      <c r="E23" s="22">
        <f t="shared" si="3"/>
        <v>291920.48807127943</v>
      </c>
      <c r="F23" s="22">
        <f t="shared" si="3"/>
        <v>286753.75998543209</v>
      </c>
      <c r="G23" s="22">
        <f t="shared" si="3"/>
        <v>217002.84479999996</v>
      </c>
      <c r="H23" s="22">
        <f t="shared" si="3"/>
        <v>196335.90719999999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3.5" customHeight="1" x14ac:dyDescent="0.25">
      <c r="A24" s="4"/>
      <c r="B24" s="5" t="s">
        <v>2</v>
      </c>
      <c r="C24" s="5">
        <f t="shared" ref="C24:H24" si="4">+C3</f>
        <v>7</v>
      </c>
      <c r="D24" s="5">
        <f t="shared" si="4"/>
        <v>8</v>
      </c>
      <c r="E24" s="5">
        <f t="shared" si="4"/>
        <v>9</v>
      </c>
      <c r="F24" s="5">
        <f t="shared" si="4"/>
        <v>10</v>
      </c>
      <c r="G24" s="5">
        <f t="shared" si="4"/>
        <v>11</v>
      </c>
      <c r="H24" s="5">
        <f t="shared" si="4"/>
        <v>12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2.75" customHeight="1" x14ac:dyDescent="0.2">
      <c r="A25" s="3" t="s">
        <v>16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customHeight="1" x14ac:dyDescent="0.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12.75" customHeight="1" x14ac:dyDescent="0.2">
      <c r="A27" s="10" t="s">
        <v>17</v>
      </c>
      <c r="B27" s="10">
        <v>-98216.831999999995</v>
      </c>
      <c r="C27" s="10">
        <v>-126278.784</v>
      </c>
      <c r="D27" s="10">
        <v>-145922.15040000001</v>
      </c>
      <c r="E27" s="10">
        <v>-154340.736</v>
      </c>
      <c r="F27" s="10">
        <v>-151534.54079999999</v>
      </c>
      <c r="G27" s="10">
        <v>-113650.9056</v>
      </c>
      <c r="H27" s="10">
        <v>-88395.148799999995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2.75" customHeight="1" x14ac:dyDescent="0.2">
      <c r="A28" s="25" t="s">
        <v>18</v>
      </c>
      <c r="B28" s="26">
        <v>0</v>
      </c>
      <c r="C28" s="26">
        <v>-620</v>
      </c>
      <c r="D28" s="26">
        <v>0</v>
      </c>
      <c r="E28" s="26">
        <v>-5291.28</v>
      </c>
      <c r="F28" s="26">
        <v>0</v>
      </c>
      <c r="G28" s="26">
        <v>-470</v>
      </c>
      <c r="H28" s="26"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12.75" customHeight="1" x14ac:dyDescent="0.2">
      <c r="A29" s="10" t="s">
        <v>19</v>
      </c>
      <c r="B29" s="10">
        <v>-5000</v>
      </c>
      <c r="C29" s="10">
        <v>-5000</v>
      </c>
      <c r="D29" s="10">
        <v>-5000</v>
      </c>
      <c r="E29" s="10">
        <v>-5000</v>
      </c>
      <c r="F29" s="10">
        <v>-5000</v>
      </c>
      <c r="G29" s="10">
        <v>-5000</v>
      </c>
      <c r="H29" s="10">
        <v>-5000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2.75" customHeight="1" x14ac:dyDescent="0.2">
      <c r="A30" s="10" t="s">
        <v>20</v>
      </c>
      <c r="B30" s="10">
        <v>0</v>
      </c>
      <c r="C30" s="10">
        <v>0</v>
      </c>
      <c r="D30" s="10">
        <v>0</v>
      </c>
      <c r="E30" s="10">
        <v>-6096</v>
      </c>
      <c r="F30" s="10">
        <v>0</v>
      </c>
      <c r="G30" s="10">
        <v>0</v>
      </c>
      <c r="H30" s="10">
        <v>-6855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2.75" customHeight="1" x14ac:dyDescent="0.2">
      <c r="A31" s="10" t="s">
        <v>21</v>
      </c>
      <c r="B31" s="10">
        <v>-49364.56</v>
      </c>
      <c r="C31" s="10">
        <v>-20247.009999999998</v>
      </c>
      <c r="D31" s="10">
        <v>-20247.009999999998</v>
      </c>
      <c r="E31" s="10">
        <v>-20000</v>
      </c>
      <c r="F31" s="10">
        <v>-20000</v>
      </c>
      <c r="G31" s="10">
        <v>-20000</v>
      </c>
      <c r="H31" s="10">
        <v>-20000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2.75" customHeight="1" x14ac:dyDescent="0.2">
      <c r="A32" s="10" t="s">
        <v>22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2.75" customHeight="1" x14ac:dyDescent="0.2">
      <c r="A33" s="10" t="s">
        <v>23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2.75" customHeight="1" x14ac:dyDescent="0.2">
      <c r="A34" s="10" t="s">
        <v>24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2.75" customHeight="1" x14ac:dyDescent="0.2">
      <c r="A35" s="10" t="s">
        <v>25</v>
      </c>
      <c r="B35" s="10">
        <v>-34171</v>
      </c>
      <c r="C35" s="10">
        <v>-30054</v>
      </c>
      <c r="D35" s="10">
        <v>-30054</v>
      </c>
      <c r="E35" s="10">
        <v>-29000</v>
      </c>
      <c r="F35" s="10">
        <v>-29000</v>
      </c>
      <c r="G35" s="10">
        <v>-29000</v>
      </c>
      <c r="H35" s="10">
        <v>-29000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2.75" customHeight="1" x14ac:dyDescent="0.2">
      <c r="A36" s="10" t="s">
        <v>26</v>
      </c>
      <c r="B36" s="10">
        <v>0</v>
      </c>
      <c r="C36" s="10">
        <v>-2106.4</v>
      </c>
      <c r="D36" s="10">
        <v>-689.9</v>
      </c>
      <c r="E36" s="10">
        <v>-1236.3</v>
      </c>
      <c r="F36" s="10">
        <v>-1010.65</v>
      </c>
      <c r="G36" s="10">
        <v>-1386.85</v>
      </c>
      <c r="H36" s="10">
        <v>-1292.4000000000001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2.75" customHeight="1" x14ac:dyDescent="0.2">
      <c r="A37" s="10" t="s">
        <v>27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-29000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2.75" customHeight="1" x14ac:dyDescent="0.2">
      <c r="A38" s="10" t="s">
        <v>28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2.75" customHeight="1" x14ac:dyDescent="0.2">
      <c r="A39" s="10" t="s">
        <v>29</v>
      </c>
      <c r="B39" s="10">
        <v>-2729.06</v>
      </c>
      <c r="C39" s="10">
        <v>-508</v>
      </c>
      <c r="D39" s="10">
        <v>-500</v>
      </c>
      <c r="E39" s="10">
        <v>-510</v>
      </c>
      <c r="F39" s="10">
        <v>-510</v>
      </c>
      <c r="G39" s="10">
        <v>-509</v>
      </c>
      <c r="H39" s="10">
        <v>-508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2.75" customHeight="1" x14ac:dyDescent="0.2">
      <c r="A40" s="10" t="s">
        <v>30</v>
      </c>
      <c r="B40" s="10">
        <v>0</v>
      </c>
      <c r="C40" s="10">
        <v>-15000</v>
      </c>
      <c r="D40" s="10">
        <v>-13590.42</v>
      </c>
      <c r="E40" s="10">
        <v>-5001.87</v>
      </c>
      <c r="F40" s="10">
        <v>-13590.42</v>
      </c>
      <c r="G40" s="10">
        <v>-13590.42</v>
      </c>
      <c r="H40" s="10">
        <v>-39957.9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2.75" customHeight="1" x14ac:dyDescent="0.2">
      <c r="A41" s="11" t="s">
        <v>31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2.75" customHeight="1" x14ac:dyDescent="0.2">
      <c r="A42" s="27" t="s">
        <v>32</v>
      </c>
      <c r="B42" s="3">
        <f t="shared" ref="B42:H42" si="5">+SUM(B27:B41)</f>
        <v>-189481.45199999999</v>
      </c>
      <c r="C42" s="3">
        <f t="shared" si="5"/>
        <v>-199814.19399999999</v>
      </c>
      <c r="D42" s="3">
        <f t="shared" si="5"/>
        <v>-216003.48040000003</v>
      </c>
      <c r="E42" s="3">
        <f t="shared" si="5"/>
        <v>-226476.18599999999</v>
      </c>
      <c r="F42" s="3">
        <f t="shared" si="5"/>
        <v>-220645.61079999999</v>
      </c>
      <c r="G42" s="3">
        <f t="shared" si="5"/>
        <v>-183607.17560000002</v>
      </c>
      <c r="H42" s="3">
        <f t="shared" si="5"/>
        <v>-220008.44879999998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9" customHeight="1" x14ac:dyDescent="0.2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2.75" customHeight="1" x14ac:dyDescent="0.2">
      <c r="A44" s="3" t="s">
        <v>33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2.75" customHeight="1" x14ac:dyDescent="0.2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 ht="12.75" customHeight="1" x14ac:dyDescent="0.2">
      <c r="A46" s="10" t="s">
        <v>34</v>
      </c>
      <c r="B46" s="10">
        <v>-1679.28</v>
      </c>
      <c r="C46" s="10">
        <v>-1834.28</v>
      </c>
      <c r="D46" s="10">
        <v>-1834.28</v>
      </c>
      <c r="E46" s="10">
        <v>-1834.28</v>
      </c>
      <c r="F46" s="10">
        <v>-1834.28</v>
      </c>
      <c r="G46" s="10">
        <v>-1834.28</v>
      </c>
      <c r="H46" s="10">
        <v>-1834.28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2.75" customHeight="1" x14ac:dyDescent="0.2">
      <c r="A47" s="10" t="s">
        <v>35</v>
      </c>
      <c r="B47" s="3"/>
      <c r="C47" s="3"/>
      <c r="D47" s="3"/>
      <c r="E47" s="10">
        <v>-85400</v>
      </c>
      <c r="F47" s="3"/>
      <c r="G47" s="3"/>
      <c r="H47" s="3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2.75" customHeight="1" x14ac:dyDescent="0.2">
      <c r="A48" s="27" t="s">
        <v>32</v>
      </c>
      <c r="B48" s="3">
        <f t="shared" ref="B48:H48" si="6">+B46+B47</f>
        <v>-1679.28</v>
      </c>
      <c r="C48" s="3">
        <f t="shared" si="6"/>
        <v>-1834.28</v>
      </c>
      <c r="D48" s="3">
        <f t="shared" si="6"/>
        <v>-1834.28</v>
      </c>
      <c r="E48" s="3">
        <f t="shared" si="6"/>
        <v>-87234.28</v>
      </c>
      <c r="F48" s="3">
        <f t="shared" si="6"/>
        <v>-1834.28</v>
      </c>
      <c r="G48" s="3">
        <f t="shared" si="6"/>
        <v>-1834.28</v>
      </c>
      <c r="H48" s="3">
        <f t="shared" si="6"/>
        <v>-1834.28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2.75" customHeight="1" x14ac:dyDescent="0.2">
      <c r="A49" s="3" t="s">
        <v>36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2.75" customHeight="1" x14ac:dyDescent="0.2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ht="12.75" customHeight="1" x14ac:dyDescent="0.2">
      <c r="A51" s="10" t="s">
        <v>37</v>
      </c>
      <c r="B51" s="10">
        <v>-1000.8</v>
      </c>
      <c r="C51" s="10">
        <v>-300</v>
      </c>
      <c r="D51" s="10">
        <v>-300</v>
      </c>
      <c r="E51" s="10">
        <v>-1550</v>
      </c>
      <c r="F51" s="10">
        <v>-300</v>
      </c>
      <c r="G51" s="10">
        <v>-300</v>
      </c>
      <c r="H51" s="10">
        <v>-1550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2.75" customHeight="1" x14ac:dyDescent="0.2">
      <c r="A52" s="10" t="s">
        <v>38</v>
      </c>
      <c r="B52" s="10">
        <v>-5662.15</v>
      </c>
      <c r="C52" s="10">
        <v>-5662.15</v>
      </c>
      <c r="D52" s="10">
        <v>-5662.15</v>
      </c>
      <c r="E52" s="10">
        <v>-5662.15</v>
      </c>
      <c r="F52" s="10">
        <v>-5662.15</v>
      </c>
      <c r="G52" s="10">
        <v>-5662.15</v>
      </c>
      <c r="H52" s="10">
        <v>-5662.15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75" customHeight="1" x14ac:dyDescent="0.2">
      <c r="A53" s="27" t="s">
        <v>32</v>
      </c>
      <c r="B53" s="3">
        <f t="shared" ref="B53:H53" si="7">+SUM(B51:B52)</f>
        <v>-6662.95</v>
      </c>
      <c r="C53" s="3">
        <f t="shared" si="7"/>
        <v>-5962.15</v>
      </c>
      <c r="D53" s="3">
        <f t="shared" si="7"/>
        <v>-5962.15</v>
      </c>
      <c r="E53" s="3">
        <f t="shared" si="7"/>
        <v>-7212.15</v>
      </c>
      <c r="F53" s="3">
        <f t="shared" si="7"/>
        <v>-5962.15</v>
      </c>
      <c r="G53" s="3">
        <f t="shared" si="7"/>
        <v>-5962.15</v>
      </c>
      <c r="H53" s="3">
        <f t="shared" si="7"/>
        <v>-7212.15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75" customHeight="1" x14ac:dyDescent="0.2">
      <c r="A54" s="3" t="s">
        <v>39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75" customHeight="1" x14ac:dyDescent="0.2">
      <c r="A55" s="3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75" customHeight="1" x14ac:dyDescent="0.2">
      <c r="A56" s="10" t="s">
        <v>40</v>
      </c>
      <c r="B56" s="10">
        <v>0</v>
      </c>
      <c r="C56" s="10">
        <v>0</v>
      </c>
      <c r="D56" s="10">
        <v>0</v>
      </c>
      <c r="E56" s="10">
        <v>-244</v>
      </c>
      <c r="F56" s="10">
        <v>-41.07</v>
      </c>
      <c r="G56" s="10">
        <v>-164.77</v>
      </c>
      <c r="H56" s="10">
        <v>-54.77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75" customHeight="1" x14ac:dyDescent="0.2">
      <c r="A57" s="10" t="s">
        <v>41</v>
      </c>
      <c r="B57" s="10">
        <v>0</v>
      </c>
      <c r="C57" s="10">
        <v>-7088</v>
      </c>
      <c r="D57" s="10">
        <v>-7112</v>
      </c>
      <c r="E57" s="10">
        <v>-7135</v>
      </c>
      <c r="F57" s="10">
        <v>0</v>
      </c>
      <c r="G57" s="10">
        <v>-33000</v>
      </c>
      <c r="H57" s="10"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75" customHeight="1" x14ac:dyDescent="0.2">
      <c r="A58" s="27" t="s">
        <v>32</v>
      </c>
      <c r="B58" s="3">
        <f t="shared" ref="B58:H58" si="8">+SUM(B56:B57)</f>
        <v>0</v>
      </c>
      <c r="C58" s="3">
        <f t="shared" si="8"/>
        <v>-7088</v>
      </c>
      <c r="D58" s="3">
        <f t="shared" si="8"/>
        <v>-7112</v>
      </c>
      <c r="E58" s="3">
        <f t="shared" si="8"/>
        <v>-7379</v>
      </c>
      <c r="F58" s="3">
        <f t="shared" si="8"/>
        <v>-41.07</v>
      </c>
      <c r="G58" s="3">
        <f t="shared" si="8"/>
        <v>-33164.769999999997</v>
      </c>
      <c r="H58" s="3">
        <f t="shared" si="8"/>
        <v>-54.77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75" customHeight="1" x14ac:dyDescent="0.2">
      <c r="A59" s="3" t="s">
        <v>42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75" customHeight="1" x14ac:dyDescent="0.2">
      <c r="A60" s="10" t="s">
        <v>43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75" customHeight="1" x14ac:dyDescent="0.2">
      <c r="A61" s="10" t="s">
        <v>44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75" customHeight="1" x14ac:dyDescent="0.2">
      <c r="A62" s="27" t="s">
        <v>32</v>
      </c>
      <c r="B62" s="3">
        <f t="shared" ref="B62:H62" si="9">+B60+B61</f>
        <v>0</v>
      </c>
      <c r="C62" s="3">
        <f t="shared" si="9"/>
        <v>0</v>
      </c>
      <c r="D62" s="3">
        <f t="shared" si="9"/>
        <v>0</v>
      </c>
      <c r="E62" s="3">
        <f t="shared" si="9"/>
        <v>0</v>
      </c>
      <c r="F62" s="3">
        <f t="shared" si="9"/>
        <v>0</v>
      </c>
      <c r="G62" s="3">
        <f t="shared" si="9"/>
        <v>0</v>
      </c>
      <c r="H62" s="3">
        <f t="shared" si="9"/>
        <v>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9" customHeight="1" x14ac:dyDescent="0.2">
      <c r="A63" s="1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75" customHeight="1" x14ac:dyDescent="0.2">
      <c r="A64" s="28" t="s">
        <v>45</v>
      </c>
      <c r="B64" s="29">
        <f t="shared" ref="B64:H64" si="10">+B42+B48+B53+B58+B62</f>
        <v>-197823.682</v>
      </c>
      <c r="C64" s="29">
        <f t="shared" si="10"/>
        <v>-214698.62399999998</v>
      </c>
      <c r="D64" s="29">
        <f t="shared" si="10"/>
        <v>-230911.91040000002</v>
      </c>
      <c r="E64" s="29">
        <f t="shared" si="10"/>
        <v>-328301.61600000004</v>
      </c>
      <c r="F64" s="29">
        <f t="shared" si="10"/>
        <v>-228483.11079999999</v>
      </c>
      <c r="G64" s="29">
        <f t="shared" si="10"/>
        <v>-224568.3756</v>
      </c>
      <c r="H64" s="29">
        <f t="shared" si="10"/>
        <v>-229109.64879999997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ht="12.75" customHeight="1" x14ac:dyDescent="0.2">
      <c r="A65" s="31"/>
      <c r="B65" s="32"/>
      <c r="C65" s="32"/>
      <c r="D65" s="32"/>
      <c r="E65" s="32"/>
      <c r="F65" s="32"/>
      <c r="G65" s="32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1:21" ht="12.75" customHeight="1" x14ac:dyDescent="0.2">
      <c r="A66" s="34" t="s">
        <v>46</v>
      </c>
      <c r="B66" s="35">
        <f t="shared" ref="B66:H66" si="11">+B23+B64</f>
        <v>20327.326000000001</v>
      </c>
      <c r="C66" s="35">
        <f t="shared" si="11"/>
        <v>17804.423999999999</v>
      </c>
      <c r="D66" s="35">
        <f t="shared" si="11"/>
        <v>17091.340799999947</v>
      </c>
      <c r="E66" s="35">
        <f t="shared" si="11"/>
        <v>-36381.127928720613</v>
      </c>
      <c r="F66" s="35">
        <f t="shared" si="11"/>
        <v>58270.649185432092</v>
      </c>
      <c r="G66" s="35">
        <f t="shared" si="11"/>
        <v>-7565.5308000000368</v>
      </c>
      <c r="H66" s="35">
        <f t="shared" si="11"/>
        <v>-32773.741599999979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ht="12.75" customHeight="1" x14ac:dyDescent="0.25">
      <c r="A67" s="4"/>
      <c r="B67" s="37"/>
      <c r="C67" s="37"/>
      <c r="D67" s="37"/>
      <c r="E67" s="37"/>
      <c r="F67" s="37"/>
      <c r="G67" s="37"/>
      <c r="H67" s="37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75" customHeight="1" x14ac:dyDescent="0.25">
      <c r="A68" s="3" t="s">
        <v>47</v>
      </c>
      <c r="B68" s="3"/>
      <c r="C68" s="3"/>
      <c r="D68" s="3"/>
      <c r="E68" s="3"/>
      <c r="F68" s="3"/>
      <c r="G68" s="3"/>
      <c r="H68" s="3"/>
      <c r="I68" s="3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1" ht="12.75" customHeight="1" x14ac:dyDescent="0.2">
      <c r="A69" s="3" t="s">
        <v>48</v>
      </c>
      <c r="B69" s="10">
        <v>272983.2</v>
      </c>
      <c r="C69" s="10">
        <f t="shared" ref="C69:H69" si="12">+B72</f>
        <v>293310.52600000001</v>
      </c>
      <c r="D69" s="10">
        <f t="shared" si="12"/>
        <v>311114.95</v>
      </c>
      <c r="E69" s="10">
        <f t="shared" si="12"/>
        <v>328206.29079999996</v>
      </c>
      <c r="F69" s="10">
        <f t="shared" si="12"/>
        <v>291825.16287127935</v>
      </c>
      <c r="G69" s="10">
        <f t="shared" si="12"/>
        <v>350095.81205671141</v>
      </c>
      <c r="H69" s="10">
        <f t="shared" si="12"/>
        <v>342530.28125671134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9" customHeight="1" x14ac:dyDescent="0.2">
      <c r="A70" s="4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75" customHeight="1" x14ac:dyDescent="0.2">
      <c r="A71" s="34" t="s">
        <v>46</v>
      </c>
      <c r="B71" s="34">
        <f t="shared" ref="B71:H71" si="13">+B23+B64</f>
        <v>20327.326000000001</v>
      </c>
      <c r="C71" s="34">
        <f t="shared" si="13"/>
        <v>17804.423999999999</v>
      </c>
      <c r="D71" s="34">
        <f t="shared" si="13"/>
        <v>17091.340799999947</v>
      </c>
      <c r="E71" s="34">
        <f t="shared" si="13"/>
        <v>-36381.127928720613</v>
      </c>
      <c r="F71" s="34">
        <f t="shared" si="13"/>
        <v>58270.649185432092</v>
      </c>
      <c r="G71" s="34">
        <f t="shared" si="13"/>
        <v>-7565.5308000000368</v>
      </c>
      <c r="H71" s="34">
        <f t="shared" si="13"/>
        <v>-32773.741599999979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ht="12.75" customHeight="1" x14ac:dyDescent="0.25">
      <c r="A72" s="41" t="s">
        <v>49</v>
      </c>
      <c r="B72" s="42">
        <f t="shared" ref="B72:H72" si="14">+B69+B71</f>
        <v>293310.52600000001</v>
      </c>
      <c r="C72" s="42">
        <f t="shared" si="14"/>
        <v>311114.95</v>
      </c>
      <c r="D72" s="42">
        <f t="shared" si="14"/>
        <v>328206.29079999996</v>
      </c>
      <c r="E72" s="42">
        <f t="shared" si="14"/>
        <v>291825.16287127935</v>
      </c>
      <c r="F72" s="42">
        <f t="shared" si="14"/>
        <v>350095.81205671141</v>
      </c>
      <c r="G72" s="42">
        <f t="shared" si="14"/>
        <v>342530.28125671134</v>
      </c>
      <c r="H72" s="42">
        <f t="shared" si="14"/>
        <v>309756.53965671139</v>
      </c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 x14ac:dyDescent="0.25">
      <c r="A73" s="15" t="s">
        <v>50</v>
      </c>
      <c r="B73" s="44"/>
      <c r="C73" s="44"/>
      <c r="D73" s="44"/>
      <c r="E73" s="44"/>
      <c r="F73" s="44"/>
      <c r="G73" s="44"/>
      <c r="H73" s="44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75" customHeight="1" x14ac:dyDescent="0.2">
      <c r="A74" s="45" t="s">
        <v>51</v>
      </c>
      <c r="B74" s="3">
        <v>194785.3</v>
      </c>
      <c r="C74" s="3">
        <f>+B74+C8-C14</f>
        <v>236119.17973671138</v>
      </c>
      <c r="D74" s="3">
        <f t="shared" ref="D74:H74" si="15">+C74+D8-D14</f>
        <v>285719.8328767115</v>
      </c>
      <c r="E74" s="3">
        <f t="shared" si="15"/>
        <v>238185.88192543207</v>
      </c>
      <c r="F74" s="3">
        <f t="shared" si="15"/>
        <v>153451.43698</v>
      </c>
      <c r="G74" s="3">
        <f t="shared" si="15"/>
        <v>165851.59954</v>
      </c>
      <c r="H74" s="3">
        <f t="shared" si="15"/>
        <v>174118.37458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37.5" customHeight="1" x14ac:dyDescent="0.2">
      <c r="A75" s="46" t="s">
        <v>52</v>
      </c>
      <c r="B75" s="47" t="str">
        <f t="shared" ref="B75:H75" si="16">+IF(SUM(B72:B74)+IF(B93&lt;0,B93,0)&gt;0,"Disponibilità Eur "&amp;TEXT(SUM(B72:B74)++IF(B93&lt;0,B93,0),"0.000,00"),"Utilizzo fidi cassa x Euro "&amp;TEXT(SUM(B72:B74)+IF(B93&lt;0,B93,0),"0.000,00"))</f>
        <v>Disponibilità Eur 488.095,83</v>
      </c>
      <c r="C75" s="47" t="str">
        <f t="shared" si="16"/>
        <v>Disponibilità Eur 511.114,95</v>
      </c>
      <c r="D75" s="47" t="str">
        <f t="shared" si="16"/>
        <v>Disponibilità Eur 528.206,29</v>
      </c>
      <c r="E75" s="47" t="str">
        <f t="shared" si="16"/>
        <v>Disponibilità Eur 491.825,16</v>
      </c>
      <c r="F75" s="47" t="str">
        <f t="shared" si="16"/>
        <v>Disponibilità Eur 503.547,25</v>
      </c>
      <c r="G75" s="47" t="str">
        <f t="shared" si="16"/>
        <v>Disponibilità Eur 508.381,88</v>
      </c>
      <c r="H75" s="47" t="str">
        <f t="shared" si="16"/>
        <v>Disponibilità Eur 483.874,91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1:21" ht="12.75" customHeight="1" x14ac:dyDescent="0.2">
      <c r="A76" s="49" t="s">
        <v>53</v>
      </c>
      <c r="B76" s="50">
        <f t="shared" ref="B76:H76" si="17">+IF(SUM(B72:B74)+IF(B93&lt;0,B93,0)&gt;0,(SUM(B72:B74)+IF(B93&lt;0,B93,0)),(SUM(B72:B74)+IF(B93&lt;0,B93,0)))-B86</f>
        <v>498095.826</v>
      </c>
      <c r="C76" s="50">
        <f t="shared" si="17"/>
        <v>521114.95</v>
      </c>
      <c r="D76" s="50">
        <f t="shared" si="17"/>
        <v>538206.29079999996</v>
      </c>
      <c r="E76" s="50">
        <f t="shared" si="17"/>
        <v>501825.16287127935</v>
      </c>
      <c r="F76" s="50">
        <f t="shared" si="17"/>
        <v>513547.24903671141</v>
      </c>
      <c r="G76" s="50">
        <f t="shared" si="17"/>
        <v>518381.88079671131</v>
      </c>
      <c r="H76" s="50">
        <f t="shared" si="17"/>
        <v>493874.9142367114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spans="1:21" ht="12.75" customHeight="1" x14ac:dyDescent="0.2">
      <c r="A77" s="4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</row>
    <row r="78" spans="1:21" ht="12.75" customHeight="1" x14ac:dyDescent="0.2">
      <c r="A78" s="10" t="s">
        <v>54</v>
      </c>
      <c r="B78" s="10"/>
      <c r="C78" s="10"/>
      <c r="D78" s="10"/>
      <c r="E78" s="10"/>
      <c r="F78" s="10"/>
      <c r="G78" s="10"/>
      <c r="H78" s="1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customHeight="1" x14ac:dyDescent="0.25">
      <c r="A79" s="40" t="s">
        <v>55</v>
      </c>
      <c r="B79" s="40">
        <v>-5000</v>
      </c>
      <c r="C79" s="40">
        <v>-5000</v>
      </c>
      <c r="D79" s="40">
        <v>-5000</v>
      </c>
      <c r="E79" s="40">
        <v>-5000</v>
      </c>
      <c r="F79" s="40">
        <v>-5000</v>
      </c>
      <c r="G79" s="40">
        <v>-5000</v>
      </c>
      <c r="H79" s="40">
        <v>-5000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 x14ac:dyDescent="0.2">
      <c r="A80" s="40" t="s">
        <v>56</v>
      </c>
      <c r="B80" s="40">
        <v>-150000</v>
      </c>
      <c r="C80" s="40">
        <v>-150000</v>
      </c>
      <c r="D80" s="40">
        <v>-150000</v>
      </c>
      <c r="E80" s="40">
        <v>-150000</v>
      </c>
      <c r="F80" s="40">
        <v>-150000</v>
      </c>
      <c r="G80" s="40">
        <v>-150000</v>
      </c>
      <c r="H80" s="40">
        <v>-150000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2.75" customHeight="1" x14ac:dyDescent="0.2">
      <c r="A81" s="40" t="s">
        <v>57</v>
      </c>
      <c r="B81" s="40">
        <v>-5000</v>
      </c>
      <c r="C81" s="40">
        <v>-5000</v>
      </c>
      <c r="D81" s="40">
        <v>-5000</v>
      </c>
      <c r="E81" s="40">
        <v>-5000</v>
      </c>
      <c r="F81" s="40">
        <v>-5000</v>
      </c>
      <c r="G81" s="40">
        <v>-5000</v>
      </c>
      <c r="H81" s="40">
        <v>-5000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2.75" customHeight="1" x14ac:dyDescent="0.2">
      <c r="A82" s="40" t="s">
        <v>58</v>
      </c>
      <c r="B82" s="40">
        <v>-50000</v>
      </c>
      <c r="C82" s="40">
        <v>-50000</v>
      </c>
      <c r="D82" s="40">
        <v>-50000</v>
      </c>
      <c r="E82" s="40">
        <v>-50000</v>
      </c>
      <c r="F82" s="40">
        <v>-50000</v>
      </c>
      <c r="G82" s="40">
        <v>-50000</v>
      </c>
      <c r="H82" s="40">
        <v>-50000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2.75" customHeight="1" x14ac:dyDescent="0.2">
      <c r="A83" s="4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2.75" customHeight="1" x14ac:dyDescent="0.2">
      <c r="A84" s="3" t="s">
        <v>59</v>
      </c>
      <c r="B84" s="3">
        <f>+SUM(B79:B82)</f>
        <v>-210000</v>
      </c>
      <c r="C84" s="3">
        <f t="shared" ref="C84:H84" si="18">SUM(C79:C83)</f>
        <v>-210000</v>
      </c>
      <c r="D84" s="3">
        <f t="shared" si="18"/>
        <v>-210000</v>
      </c>
      <c r="E84" s="3">
        <f t="shared" si="18"/>
        <v>-210000</v>
      </c>
      <c r="F84" s="3">
        <f t="shared" si="18"/>
        <v>-210000</v>
      </c>
      <c r="G84" s="3">
        <f t="shared" si="18"/>
        <v>-210000</v>
      </c>
      <c r="H84" s="3">
        <f t="shared" si="18"/>
        <v>-210000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2.75" customHeight="1" x14ac:dyDescent="0.2">
      <c r="A85" s="3" t="s">
        <v>60</v>
      </c>
      <c r="B85" s="3"/>
      <c r="C85" s="3"/>
      <c r="D85" s="3"/>
      <c r="E85" s="3"/>
      <c r="F85" s="3"/>
      <c r="G85" s="3"/>
      <c r="H85" s="3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2.75" customHeight="1" x14ac:dyDescent="0.2">
      <c r="A86" s="3" t="s">
        <v>61</v>
      </c>
      <c r="B86" s="3">
        <f t="shared" ref="B86:H86" si="19">+B79+B81</f>
        <v>-10000</v>
      </c>
      <c r="C86" s="3">
        <f t="shared" si="19"/>
        <v>-10000</v>
      </c>
      <c r="D86" s="3">
        <f t="shared" si="19"/>
        <v>-10000</v>
      </c>
      <c r="E86" s="3">
        <f t="shared" si="19"/>
        <v>-10000</v>
      </c>
      <c r="F86" s="3">
        <f t="shared" si="19"/>
        <v>-10000</v>
      </c>
      <c r="G86" s="3">
        <f t="shared" si="19"/>
        <v>-10000</v>
      </c>
      <c r="H86" s="3">
        <f t="shared" si="19"/>
        <v>-10000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2.75" customHeight="1" x14ac:dyDescent="0.2">
      <c r="A87" s="3" t="s">
        <v>62</v>
      </c>
      <c r="B87" s="3">
        <f t="shared" ref="B87:H87" si="20">+B80+B82+B83</f>
        <v>-200000</v>
      </c>
      <c r="C87" s="3">
        <f t="shared" si="20"/>
        <v>-200000</v>
      </c>
      <c r="D87" s="3">
        <f t="shared" si="20"/>
        <v>-200000</v>
      </c>
      <c r="E87" s="3">
        <f t="shared" si="20"/>
        <v>-200000</v>
      </c>
      <c r="F87" s="3">
        <f t="shared" si="20"/>
        <v>-200000</v>
      </c>
      <c r="G87" s="3">
        <f t="shared" si="20"/>
        <v>-200000</v>
      </c>
      <c r="H87" s="3">
        <f t="shared" si="20"/>
        <v>-200000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2.75" customHeight="1" x14ac:dyDescent="0.2">
      <c r="A89" s="20" t="s">
        <v>63</v>
      </c>
      <c r="B89" s="51">
        <v>0</v>
      </c>
      <c r="C89" s="51">
        <f t="shared" ref="C89:H89" si="21">+IF((C86+C76)/C86&gt;0,(C86+C76)/C86,0)</f>
        <v>0</v>
      </c>
      <c r="D89" s="51">
        <f t="shared" si="21"/>
        <v>0</v>
      </c>
      <c r="E89" s="51">
        <f t="shared" si="21"/>
        <v>0</v>
      </c>
      <c r="F89" s="51">
        <f t="shared" si="21"/>
        <v>0</v>
      </c>
      <c r="G89" s="51">
        <f t="shared" si="21"/>
        <v>0</v>
      </c>
      <c r="H89" s="51">
        <f t="shared" si="21"/>
        <v>0</v>
      </c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customHeight="1" x14ac:dyDescent="0.2">
      <c r="A91" s="3" t="s">
        <v>64</v>
      </c>
      <c r="B91" s="53">
        <f t="shared" ref="B91:H91" si="22">+B74</f>
        <v>194785.3</v>
      </c>
      <c r="C91" s="53">
        <f t="shared" si="22"/>
        <v>236119.17973671138</v>
      </c>
      <c r="D91" s="53">
        <f t="shared" si="22"/>
        <v>285719.8328767115</v>
      </c>
      <c r="E91" s="53">
        <f t="shared" si="22"/>
        <v>238185.88192543207</v>
      </c>
      <c r="F91" s="53">
        <f t="shared" si="22"/>
        <v>153451.43698</v>
      </c>
      <c r="G91" s="53">
        <f t="shared" si="22"/>
        <v>165851.59954</v>
      </c>
      <c r="H91" s="53">
        <f t="shared" si="22"/>
        <v>174118.37458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customHeight="1" x14ac:dyDescent="0.2">
      <c r="A92" s="53" t="s">
        <v>65</v>
      </c>
      <c r="B92" s="53">
        <f t="shared" ref="B92:H92" si="23">-+B87</f>
        <v>200000</v>
      </c>
      <c r="C92" s="53">
        <f t="shared" si="23"/>
        <v>200000</v>
      </c>
      <c r="D92" s="53">
        <f t="shared" si="23"/>
        <v>200000</v>
      </c>
      <c r="E92" s="53">
        <f t="shared" si="23"/>
        <v>200000</v>
      </c>
      <c r="F92" s="53">
        <f t="shared" si="23"/>
        <v>200000</v>
      </c>
      <c r="G92" s="53">
        <f t="shared" si="23"/>
        <v>200000</v>
      </c>
      <c r="H92" s="53">
        <f t="shared" si="23"/>
        <v>200000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customHeight="1" x14ac:dyDescent="0.2">
      <c r="A93" s="54" t="s">
        <v>66</v>
      </c>
      <c r="B93" s="55">
        <f t="shared" ref="B93:H93" si="24">+B92-B91</f>
        <v>5214.7000000000116</v>
      </c>
      <c r="C93" s="55">
        <f t="shared" si="24"/>
        <v>-36119.179736711376</v>
      </c>
      <c r="D93" s="55">
        <f t="shared" si="24"/>
        <v>-85719.832876711502</v>
      </c>
      <c r="E93" s="55">
        <f t="shared" si="24"/>
        <v>-38185.88192543207</v>
      </c>
      <c r="F93" s="55">
        <f t="shared" si="24"/>
        <v>46548.563020000001</v>
      </c>
      <c r="G93" s="55">
        <f t="shared" si="24"/>
        <v>34148.400460000004</v>
      </c>
      <c r="H93" s="55">
        <f t="shared" si="24"/>
        <v>25881.625419999997</v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</row>
    <row r="94" spans="1:21" ht="12.75" customHeight="1" x14ac:dyDescent="0.2">
      <c r="A94" s="57" t="s">
        <v>67</v>
      </c>
      <c r="B94" s="58">
        <f t="shared" ref="B94:H94" si="25">+B91/B92</f>
        <v>0.97392649999999992</v>
      </c>
      <c r="C94" s="58">
        <f t="shared" si="25"/>
        <v>1.180595898683557</v>
      </c>
      <c r="D94" s="58">
        <f t="shared" si="25"/>
        <v>1.4285991643835576</v>
      </c>
      <c r="E94" s="58">
        <f t="shared" si="25"/>
        <v>1.1909294096271603</v>
      </c>
      <c r="F94" s="58">
        <f t="shared" si="25"/>
        <v>0.76725718489999994</v>
      </c>
      <c r="G94" s="58">
        <f t="shared" si="25"/>
        <v>0.82925799769999997</v>
      </c>
      <c r="H94" s="58">
        <f t="shared" si="25"/>
        <v>0.87059187290000006</v>
      </c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</row>
    <row r="95" spans="1:21" ht="12.75" customHeight="1" x14ac:dyDescent="0.2">
      <c r="A95" s="60"/>
      <c r="B95" s="62"/>
      <c r="C95" s="61"/>
      <c r="D95" s="62"/>
      <c r="E95" s="62"/>
      <c r="F95" s="62"/>
      <c r="G95" s="62"/>
      <c r="H95" s="62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1:21" ht="12.75" hidden="1" customHeight="1" x14ac:dyDescent="0.2">
      <c r="A96" s="63" t="s">
        <v>68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</row>
    <row r="97" spans="1:21" ht="12.75" hidden="1" customHeight="1" x14ac:dyDescent="0.2">
      <c r="A97" s="10" t="s">
        <v>69</v>
      </c>
      <c r="B97" s="10">
        <f t="shared" ref="B97:H97" si="26">+B23+B42</f>
        <v>28669.556000000011</v>
      </c>
      <c r="C97" s="10">
        <f t="shared" si="26"/>
        <v>32688.853999999992</v>
      </c>
      <c r="D97" s="10">
        <f t="shared" si="26"/>
        <v>31999.77079999994</v>
      </c>
      <c r="E97" s="10">
        <f t="shared" si="26"/>
        <v>65444.302071279439</v>
      </c>
      <c r="F97" s="10">
        <f t="shared" si="26"/>
        <v>66108.149185432092</v>
      </c>
      <c r="G97" s="10">
        <f t="shared" si="26"/>
        <v>33395.669199999946</v>
      </c>
      <c r="H97" s="10">
        <f t="shared" si="26"/>
        <v>-23672.541599999997</v>
      </c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1:21" ht="12.75" hidden="1" customHeight="1" x14ac:dyDescent="0.2">
      <c r="A98" s="10" t="s">
        <v>70</v>
      </c>
      <c r="B98" s="10">
        <f t="shared" ref="B98:H98" si="27">+B48</f>
        <v>-1679.28</v>
      </c>
      <c r="C98" s="10">
        <f t="shared" si="27"/>
        <v>-1834.28</v>
      </c>
      <c r="D98" s="10">
        <f t="shared" si="27"/>
        <v>-1834.28</v>
      </c>
      <c r="E98" s="10">
        <f t="shared" si="27"/>
        <v>-87234.28</v>
      </c>
      <c r="F98" s="10">
        <f t="shared" si="27"/>
        <v>-1834.28</v>
      </c>
      <c r="G98" s="10">
        <f t="shared" si="27"/>
        <v>-1834.28</v>
      </c>
      <c r="H98" s="10">
        <f t="shared" si="27"/>
        <v>-1834.28</v>
      </c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</row>
    <row r="99" spans="1:21" ht="12.75" hidden="1" customHeight="1" x14ac:dyDescent="0.2">
      <c r="A99" s="3" t="s">
        <v>71</v>
      </c>
      <c r="B99" s="3">
        <f t="shared" ref="B99:H99" si="28">+B97+B98</f>
        <v>26990.276000000013</v>
      </c>
      <c r="C99" s="3">
        <f t="shared" si="28"/>
        <v>30854.573999999993</v>
      </c>
      <c r="D99" s="3">
        <f t="shared" si="28"/>
        <v>30165.490799999941</v>
      </c>
      <c r="E99" s="3">
        <f t="shared" si="28"/>
        <v>-21789.97792872056</v>
      </c>
      <c r="F99" s="3">
        <f t="shared" si="28"/>
        <v>64273.869185432093</v>
      </c>
      <c r="G99" s="3">
        <f t="shared" si="28"/>
        <v>31561.389199999947</v>
      </c>
      <c r="H99" s="3">
        <f t="shared" si="28"/>
        <v>-25506.821599999996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</row>
    <row r="100" spans="1:21" ht="9" hidden="1" customHeight="1" x14ac:dyDescent="0.2">
      <c r="A100" s="10"/>
      <c r="B100" s="10"/>
      <c r="C100" s="10"/>
      <c r="D100" s="10"/>
      <c r="E100" s="10"/>
      <c r="F100" s="10"/>
      <c r="G100" s="10"/>
      <c r="H100" s="10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</row>
    <row r="101" spans="1:21" ht="12.75" hidden="1" customHeight="1" x14ac:dyDescent="0.2">
      <c r="A101" s="10" t="s">
        <v>72</v>
      </c>
      <c r="B101" s="10">
        <f t="shared" ref="B101:H101" si="29">+B53</f>
        <v>-6662.95</v>
      </c>
      <c r="C101" s="10">
        <f t="shared" si="29"/>
        <v>-5962.15</v>
      </c>
      <c r="D101" s="10">
        <f t="shared" si="29"/>
        <v>-5962.15</v>
      </c>
      <c r="E101" s="10">
        <f t="shared" si="29"/>
        <v>-7212.15</v>
      </c>
      <c r="F101" s="10">
        <f t="shared" si="29"/>
        <v>-5962.15</v>
      </c>
      <c r="G101" s="10">
        <f t="shared" si="29"/>
        <v>-5962.15</v>
      </c>
      <c r="H101" s="10">
        <f t="shared" si="29"/>
        <v>-7212.15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</row>
    <row r="102" spans="1:21" ht="12.75" hidden="1" customHeight="1" x14ac:dyDescent="0.2">
      <c r="A102" s="10" t="s">
        <v>73</v>
      </c>
      <c r="B102" s="10">
        <f t="shared" ref="B102:H102" si="30">+B58</f>
        <v>0</v>
      </c>
      <c r="C102" s="10">
        <f t="shared" si="30"/>
        <v>-7088</v>
      </c>
      <c r="D102" s="10">
        <f t="shared" si="30"/>
        <v>-7112</v>
      </c>
      <c r="E102" s="10">
        <f t="shared" si="30"/>
        <v>-7379</v>
      </c>
      <c r="F102" s="10">
        <f t="shared" si="30"/>
        <v>-41.07</v>
      </c>
      <c r="G102" s="10">
        <f t="shared" si="30"/>
        <v>-33164.769999999997</v>
      </c>
      <c r="H102" s="10">
        <f t="shared" si="30"/>
        <v>-54.77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</row>
    <row r="103" spans="1:21" ht="12.75" hidden="1" customHeight="1" x14ac:dyDescent="0.2">
      <c r="A103" s="10" t="s">
        <v>74</v>
      </c>
      <c r="B103" s="10">
        <f t="shared" ref="B103:H103" si="31">+B62</f>
        <v>0</v>
      </c>
      <c r="C103" s="10">
        <f t="shared" si="31"/>
        <v>0</v>
      </c>
      <c r="D103" s="10">
        <f t="shared" si="31"/>
        <v>0</v>
      </c>
      <c r="E103" s="10">
        <f t="shared" si="31"/>
        <v>0</v>
      </c>
      <c r="F103" s="10">
        <f t="shared" si="31"/>
        <v>0</v>
      </c>
      <c r="G103" s="10">
        <f t="shared" si="31"/>
        <v>0</v>
      </c>
      <c r="H103" s="10">
        <f t="shared" si="31"/>
        <v>0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</row>
    <row r="104" spans="1:21" ht="12.75" hidden="1" customHeight="1" x14ac:dyDescent="0.2">
      <c r="A104" s="3" t="s">
        <v>75</v>
      </c>
      <c r="B104" s="3">
        <f t="shared" ref="B104:H104" si="32">+B99+B101+B102+B103</f>
        <v>20327.326000000012</v>
      </c>
      <c r="C104" s="3">
        <f t="shared" si="32"/>
        <v>17804.423999999992</v>
      </c>
      <c r="D104" s="3">
        <f t="shared" si="32"/>
        <v>17091.34079999994</v>
      </c>
      <c r="E104" s="3">
        <f t="shared" si="32"/>
        <v>-36381.127928720562</v>
      </c>
      <c r="F104" s="3">
        <f t="shared" si="32"/>
        <v>58270.649185432092</v>
      </c>
      <c r="G104" s="3">
        <f t="shared" si="32"/>
        <v>-7565.5308000000514</v>
      </c>
      <c r="H104" s="3">
        <f t="shared" si="32"/>
        <v>-32773.741599999994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</row>
    <row r="105" spans="1:21" ht="12.75" hidden="1" customHeight="1" x14ac:dyDescent="0.2">
      <c r="A105" s="10" t="s">
        <v>76</v>
      </c>
      <c r="B105" s="10">
        <f t="shared" ref="B105:H105" si="33">+B104-B66</f>
        <v>0</v>
      </c>
      <c r="C105" s="10">
        <f t="shared" si="33"/>
        <v>0</v>
      </c>
      <c r="D105" s="10">
        <f t="shared" si="33"/>
        <v>0</v>
      </c>
      <c r="E105" s="10">
        <f t="shared" si="33"/>
        <v>0</v>
      </c>
      <c r="F105" s="10">
        <f t="shared" si="33"/>
        <v>0</v>
      </c>
      <c r="G105" s="10">
        <f t="shared" si="33"/>
        <v>-1.4551915228366852E-11</v>
      </c>
      <c r="H105" s="10">
        <f t="shared" si="33"/>
        <v>0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</row>
    <row r="106" spans="1:21" ht="9" customHeight="1" x14ac:dyDescent="0.2">
      <c r="A106" s="60"/>
      <c r="B106" s="62"/>
      <c r="C106" s="62"/>
      <c r="D106" s="62"/>
      <c r="E106" s="62"/>
      <c r="F106" s="62"/>
      <c r="G106" s="62"/>
      <c r="H106" s="62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</row>
    <row r="107" spans="1:21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2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</row>
    <row r="157" spans="1:21" ht="12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</row>
    <row r="158" spans="1:21" ht="12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</row>
    <row r="159" spans="1:21" ht="12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</row>
    <row r="160" spans="1:21" ht="12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</row>
    <row r="161" spans="1:21" ht="12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1:21" ht="12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1:21" ht="12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</row>
    <row r="164" spans="1:21" ht="12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</row>
    <row r="165" spans="1:21" ht="12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</row>
    <row r="166" spans="1:21" ht="12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</row>
    <row r="167" spans="1:21" ht="12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</row>
    <row r="168" spans="1:21" ht="12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</row>
    <row r="169" spans="1:21" ht="12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</row>
    <row r="170" spans="1:21" ht="12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</row>
    <row r="171" spans="1:21" ht="12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</row>
    <row r="172" spans="1:21" ht="12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</row>
    <row r="173" spans="1:21" ht="12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</row>
    <row r="174" spans="1:21" ht="12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spans="1:21" ht="12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spans="1:21" ht="12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spans="1:21" ht="12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1" ht="12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1" ht="12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1" ht="12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spans="1:21" ht="12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1:21" ht="12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spans="1:21" ht="12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spans="1:21" ht="12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spans="1:21" ht="12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spans="1:21" ht="12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1:21" ht="12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spans="1:21" ht="12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spans="1:21" ht="12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spans="1:21" ht="12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  <row r="191" spans="1:21" ht="12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</row>
    <row r="192" spans="1:21" ht="12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</row>
    <row r="193" spans="1:21" ht="12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</row>
    <row r="194" spans="1:21" ht="12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</row>
    <row r="195" spans="1:21" ht="12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</row>
    <row r="196" spans="1:21" ht="12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7" spans="1:21" ht="12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</row>
    <row r="198" spans="1:21" ht="12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</row>
    <row r="199" spans="1:21" ht="12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</row>
    <row r="200" spans="1:21" ht="12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</row>
    <row r="201" spans="1:21" ht="12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2" spans="1:21" ht="12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</row>
    <row r="203" spans="1:21" ht="12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</row>
    <row r="204" spans="1:21" ht="12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</row>
    <row r="205" spans="1:21" ht="12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</row>
    <row r="206" spans="1:21" ht="12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</row>
    <row r="207" spans="1:21" ht="12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</row>
    <row r="208" spans="1:21" ht="12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</row>
    <row r="209" spans="1:21" ht="12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</row>
    <row r="210" spans="1:21" ht="12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</row>
    <row r="211" spans="1:21" ht="12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</row>
    <row r="212" spans="1:21" ht="12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</row>
    <row r="213" spans="1:21" ht="12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</row>
    <row r="214" spans="1:21" ht="12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</row>
    <row r="215" spans="1:21" ht="12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</row>
    <row r="216" spans="1:21" ht="12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</row>
    <row r="217" spans="1:21" ht="12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</row>
    <row r="218" spans="1:21" ht="12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</row>
    <row r="219" spans="1:21" ht="12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</row>
    <row r="220" spans="1:21" ht="12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</row>
    <row r="221" spans="1:21" ht="12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</row>
    <row r="222" spans="1:21" ht="12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</row>
    <row r="223" spans="1:21" ht="12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</row>
    <row r="224" spans="1:21" ht="12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</row>
    <row r="225" spans="1:21" ht="12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</row>
    <row r="226" spans="1:21" ht="12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</row>
    <row r="227" spans="1:21" ht="12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</row>
    <row r="228" spans="1:21" ht="12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</row>
    <row r="229" spans="1:21" ht="12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</row>
    <row r="230" spans="1:21" ht="12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</row>
    <row r="231" spans="1:21" ht="12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</row>
    <row r="232" spans="1:21" ht="12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</row>
    <row r="233" spans="1:21" ht="12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</row>
    <row r="234" spans="1:21" ht="12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</row>
    <row r="235" spans="1:21" ht="12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</row>
    <row r="236" spans="1:21" ht="12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</row>
    <row r="237" spans="1:21" ht="12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</row>
    <row r="238" spans="1:21" ht="12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</row>
    <row r="239" spans="1:21" ht="12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</row>
    <row r="240" spans="1:21" ht="12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</row>
    <row r="241" spans="1:21" ht="12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</row>
    <row r="242" spans="1:21" ht="12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</row>
    <row r="243" spans="1:21" ht="12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</row>
    <row r="244" spans="1:21" ht="12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</row>
    <row r="245" spans="1:21" ht="12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</row>
    <row r="246" spans="1:21" ht="12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</row>
    <row r="247" spans="1:21" ht="12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</row>
    <row r="248" spans="1:21" ht="12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</row>
    <row r="249" spans="1:21" ht="12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</row>
    <row r="250" spans="1:21" ht="12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</row>
    <row r="251" spans="1:21" ht="12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</row>
    <row r="252" spans="1:21" ht="12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</row>
    <row r="253" spans="1:21" ht="12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</row>
    <row r="254" spans="1:21" ht="12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</row>
    <row r="255" spans="1:21" ht="12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</row>
    <row r="256" spans="1:21" ht="12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</row>
    <row r="257" spans="1:21" ht="12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</row>
    <row r="258" spans="1:21" ht="12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</row>
    <row r="259" spans="1:21" ht="12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</row>
    <row r="260" spans="1:21" ht="12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</row>
    <row r="261" spans="1:21" ht="12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</row>
    <row r="262" spans="1:21" ht="12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</row>
    <row r="263" spans="1:21" ht="12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</row>
    <row r="264" spans="1:21" ht="12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</row>
    <row r="265" spans="1:21" ht="12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</row>
    <row r="266" spans="1:21" ht="12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</row>
    <row r="267" spans="1:21" ht="12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</row>
    <row r="268" spans="1:21" ht="12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</row>
    <row r="269" spans="1:21" ht="12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</row>
    <row r="270" spans="1:21" ht="12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</row>
    <row r="271" spans="1:21" ht="12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</row>
    <row r="272" spans="1:21" ht="12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</row>
    <row r="273" spans="1:21" ht="12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</row>
    <row r="274" spans="1:21" ht="12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</row>
    <row r="275" spans="1:21" ht="12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</row>
    <row r="276" spans="1:21" ht="12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</row>
    <row r="277" spans="1:21" ht="12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</row>
    <row r="278" spans="1:21" ht="12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</row>
    <row r="279" spans="1:21" ht="12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</row>
    <row r="280" spans="1:21" ht="12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</row>
    <row r="281" spans="1:21" ht="12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</row>
    <row r="282" spans="1:21" ht="12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</row>
    <row r="283" spans="1:21" ht="12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</row>
    <row r="284" spans="1:21" ht="12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</row>
    <row r="285" spans="1:21" ht="12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</row>
    <row r="286" spans="1:21" ht="12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</row>
    <row r="287" spans="1:21" ht="12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</row>
    <row r="288" spans="1:21" ht="12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</row>
    <row r="289" spans="1:21" ht="12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</row>
    <row r="290" spans="1:21" ht="12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</row>
    <row r="291" spans="1:21" ht="12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</row>
    <row r="292" spans="1:21" ht="12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</row>
    <row r="293" spans="1:21" ht="12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</row>
    <row r="294" spans="1:21" ht="12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</row>
    <row r="295" spans="1:21" ht="12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</row>
    <row r="296" spans="1:21" ht="12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</row>
    <row r="297" spans="1:21" ht="12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</row>
    <row r="298" spans="1:21" ht="12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</row>
    <row r="299" spans="1:21" ht="12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</row>
    <row r="300" spans="1:21" ht="12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</row>
    <row r="301" spans="1:21" ht="12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</row>
    <row r="302" spans="1:21" ht="12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</row>
    <row r="303" spans="1:21" ht="12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</row>
    <row r="304" spans="1:21" ht="12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</row>
    <row r="305" spans="1:21" ht="12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</row>
    <row r="306" spans="1:21" ht="12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</row>
    <row r="307" spans="1:21" ht="12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</row>
    <row r="308" spans="1:21" ht="12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</row>
    <row r="309" spans="1:21" ht="12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</row>
    <row r="310" spans="1:21" ht="12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</row>
    <row r="311" spans="1:21" ht="12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</row>
    <row r="312" spans="1:21" ht="12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</row>
    <row r="313" spans="1:21" ht="12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</row>
    <row r="314" spans="1:21" ht="12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</row>
    <row r="315" spans="1:21" ht="12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</row>
    <row r="316" spans="1:21" ht="12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</row>
    <row r="317" spans="1:21" ht="12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</row>
    <row r="318" spans="1:21" ht="12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</row>
    <row r="319" spans="1:21" ht="12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</row>
    <row r="320" spans="1:21" ht="12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</row>
    <row r="321" spans="1:21" ht="12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</row>
    <row r="322" spans="1:21" ht="12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</row>
    <row r="323" spans="1:21" ht="12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</row>
    <row r="324" spans="1:21" ht="12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</row>
    <row r="325" spans="1:21" ht="12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</row>
    <row r="326" spans="1:21" ht="12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</row>
    <row r="327" spans="1:21" ht="12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</row>
    <row r="328" spans="1:21" ht="12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</row>
    <row r="329" spans="1:21" ht="12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</row>
    <row r="330" spans="1:21" ht="12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</row>
    <row r="331" spans="1:21" ht="12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</row>
    <row r="332" spans="1:21" ht="12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</row>
    <row r="333" spans="1:21" ht="12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</row>
    <row r="334" spans="1:21" ht="12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</row>
    <row r="335" spans="1:21" ht="12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</row>
    <row r="336" spans="1:21" ht="12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</row>
    <row r="337" spans="1:21" ht="12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</row>
    <row r="338" spans="1:21" ht="12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</row>
    <row r="339" spans="1:21" ht="12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</row>
    <row r="340" spans="1:21" ht="12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</row>
    <row r="341" spans="1:21" ht="12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</row>
    <row r="342" spans="1:21" ht="12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</row>
    <row r="343" spans="1:21" ht="12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</row>
    <row r="344" spans="1:21" ht="12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</row>
    <row r="345" spans="1:21" ht="12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</row>
    <row r="346" spans="1:21" ht="12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</row>
    <row r="347" spans="1:21" ht="12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</row>
    <row r="348" spans="1:21" ht="12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</row>
    <row r="349" spans="1:21" ht="12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</row>
    <row r="350" spans="1:21" ht="12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</row>
    <row r="351" spans="1:21" ht="12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</row>
    <row r="352" spans="1:21" ht="12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</row>
    <row r="353" spans="1:21" ht="12.7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</row>
    <row r="354" spans="1:21" ht="12.7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</row>
    <row r="355" spans="1:21" ht="12.7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</row>
    <row r="356" spans="1:21" ht="12.7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</row>
    <row r="357" spans="1:21" ht="12.7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</row>
    <row r="358" spans="1:21" ht="12.7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</row>
    <row r="359" spans="1:21" ht="12.7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</row>
    <row r="360" spans="1:21" ht="12.7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</row>
    <row r="361" spans="1:21" ht="12.75" customHeight="1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</row>
    <row r="362" spans="1:21" ht="12.75" customHeight="1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</row>
    <row r="363" spans="1:21" ht="12.75" customHeight="1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</row>
    <row r="364" spans="1:21" ht="12.75" customHeight="1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</row>
    <row r="365" spans="1:21" ht="12.75" customHeight="1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</row>
    <row r="366" spans="1:21" ht="12.75" customHeight="1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</row>
    <row r="367" spans="1:21" ht="12.75" customHeight="1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</row>
    <row r="368" spans="1:21" ht="12.75" customHeight="1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</row>
    <row r="369" spans="1:21" ht="12.75" customHeight="1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</row>
    <row r="370" spans="1:21" ht="12.75" customHeight="1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</row>
    <row r="371" spans="1:21" ht="12.75" customHeight="1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</row>
    <row r="372" spans="1:21" ht="12.75" customHeight="1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</row>
    <row r="373" spans="1:21" ht="12.75" customHeight="1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</row>
    <row r="374" spans="1:21" ht="12.7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</row>
    <row r="375" spans="1:21" ht="12.75" customHeight="1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</row>
    <row r="376" spans="1:21" ht="12.7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</row>
    <row r="377" spans="1:21" ht="12.75" customHeight="1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</row>
    <row r="378" spans="1:21" ht="12.7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</row>
    <row r="379" spans="1:21" ht="12.75" customHeight="1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</row>
    <row r="380" spans="1:21" ht="12.75" customHeight="1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</row>
    <row r="381" spans="1:21" ht="12.75" customHeight="1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</row>
    <row r="382" spans="1:21" ht="12.75" customHeight="1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</row>
    <row r="383" spans="1:21" ht="12.75" customHeight="1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</row>
    <row r="384" spans="1:21" ht="12.75" customHeight="1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</row>
    <row r="385" spans="1:21" ht="12.75" customHeight="1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</row>
    <row r="386" spans="1:21" ht="12.75" customHeight="1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</row>
    <row r="387" spans="1:21" ht="12.75" customHeight="1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</row>
    <row r="388" spans="1:21" ht="12.75" customHeight="1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</row>
    <row r="389" spans="1:21" ht="12.75" customHeight="1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</row>
    <row r="390" spans="1:21" ht="12.75" customHeigh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</row>
    <row r="391" spans="1:21" ht="12.75" customHeight="1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</row>
    <row r="392" spans="1:21" ht="12.75" customHeight="1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</row>
    <row r="393" spans="1:21" ht="12.75" customHeight="1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</row>
    <row r="394" spans="1:21" ht="12.75" customHeight="1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</row>
    <row r="395" spans="1:21" ht="12.75" customHeight="1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</row>
    <row r="396" spans="1:21" ht="12.75" customHeight="1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</row>
    <row r="397" spans="1:21" ht="12.75" customHeight="1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</row>
    <row r="398" spans="1:21" ht="12.75" customHeight="1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</row>
    <row r="399" spans="1:21" ht="12.75" customHeight="1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</row>
    <row r="400" spans="1:21" ht="12.75" customHeight="1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</row>
    <row r="401" spans="1:21" ht="12.75" customHeight="1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</row>
    <row r="402" spans="1:21" ht="12.75" customHeight="1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</row>
    <row r="403" spans="1:21" ht="12.75" customHeight="1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</row>
    <row r="404" spans="1:21" ht="12.75" customHeight="1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</row>
    <row r="405" spans="1:21" ht="12.75" customHeight="1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</row>
    <row r="406" spans="1:21" ht="12.75" customHeight="1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</row>
    <row r="407" spans="1:21" ht="12.75" customHeight="1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</row>
    <row r="408" spans="1:21" ht="12.75" customHeight="1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</row>
    <row r="409" spans="1:21" ht="12.75" customHeight="1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</row>
    <row r="410" spans="1:21" ht="12.75" customHeight="1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</row>
    <row r="411" spans="1:21" ht="12.75" customHeight="1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</row>
    <row r="412" spans="1:21" ht="12.75" customHeight="1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</row>
    <row r="413" spans="1:21" ht="12.75" customHeight="1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</row>
    <row r="414" spans="1:21" ht="12.75" customHeight="1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</row>
    <row r="415" spans="1:21" ht="12.75" customHeight="1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</row>
    <row r="416" spans="1:21" ht="12.75" customHeight="1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</row>
    <row r="417" spans="1:21" ht="12.75" customHeight="1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</row>
    <row r="418" spans="1:21" ht="12.75" customHeight="1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</row>
    <row r="419" spans="1:21" ht="12.75" customHeight="1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</row>
    <row r="420" spans="1:21" ht="12.75" customHeight="1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</row>
    <row r="421" spans="1:21" ht="12.75" customHeight="1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</row>
    <row r="422" spans="1:21" ht="12.75" customHeight="1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</row>
    <row r="423" spans="1:21" ht="12.75" customHeight="1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</row>
    <row r="424" spans="1:21" ht="12.75" customHeight="1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</row>
    <row r="425" spans="1:21" ht="12.75" customHeight="1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</row>
    <row r="426" spans="1:21" ht="12.75" customHeight="1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</row>
    <row r="427" spans="1:21" ht="12.75" customHeight="1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</row>
    <row r="428" spans="1:21" ht="12.75" customHeight="1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</row>
    <row r="429" spans="1:21" ht="12.75" customHeight="1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</row>
    <row r="430" spans="1:21" ht="12.75" customHeight="1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</row>
    <row r="431" spans="1:21" ht="12.75" customHeight="1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</row>
    <row r="432" spans="1:21" ht="12.75" customHeight="1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</row>
    <row r="433" spans="1:21" ht="12.75" customHeight="1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</row>
    <row r="434" spans="1:21" ht="12.75" customHeight="1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</row>
    <row r="435" spans="1:21" ht="12.75" customHeight="1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</row>
    <row r="436" spans="1:21" ht="12.75" customHeight="1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</row>
    <row r="437" spans="1:21" ht="12.75" customHeight="1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</row>
    <row r="438" spans="1:21" ht="12.75" customHeight="1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</row>
    <row r="439" spans="1:21" ht="12.75" customHeight="1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</row>
    <row r="440" spans="1:21" ht="12.75" customHeight="1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</row>
    <row r="441" spans="1:21" ht="12.75" customHeight="1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</row>
    <row r="442" spans="1:21" ht="12.75" customHeight="1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</row>
    <row r="443" spans="1:21" ht="12.75" customHeight="1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</row>
    <row r="444" spans="1:21" ht="12.75" customHeight="1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</row>
    <row r="445" spans="1:21" ht="12.75" customHeigh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</row>
    <row r="446" spans="1:21" ht="12.75" customHeight="1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</row>
    <row r="447" spans="1:21" ht="12.75" customHeight="1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</row>
    <row r="448" spans="1:21" ht="12.75" customHeight="1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</row>
    <row r="449" spans="1:21" ht="12.75" customHeight="1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</row>
    <row r="450" spans="1:21" ht="12.75" customHeight="1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</row>
    <row r="451" spans="1:21" ht="12.75" customHeight="1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</row>
    <row r="452" spans="1:21" ht="12.75" customHeight="1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</row>
    <row r="453" spans="1:21" ht="12.75" customHeight="1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</row>
    <row r="454" spans="1:21" ht="12.75" customHeight="1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</row>
    <row r="455" spans="1:21" ht="12.75" customHeight="1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</row>
    <row r="456" spans="1:21" ht="12.75" customHeight="1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</row>
    <row r="457" spans="1:21" ht="12.75" customHeight="1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</row>
    <row r="458" spans="1:21" ht="12.75" customHeight="1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</row>
    <row r="459" spans="1:21" ht="12.75" customHeight="1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</row>
    <row r="460" spans="1:21" ht="12.75" customHeight="1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</row>
    <row r="461" spans="1:21" ht="12.75" customHeight="1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</row>
    <row r="462" spans="1:21" ht="12.75" customHeight="1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</row>
    <row r="463" spans="1:21" ht="12.75" customHeight="1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</row>
    <row r="464" spans="1:21" ht="12.7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</row>
    <row r="465" spans="1:21" ht="12.7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</row>
    <row r="466" spans="1:21" ht="12.7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</row>
    <row r="467" spans="1:21" ht="12.7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</row>
    <row r="468" spans="1:21" ht="12.7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</row>
    <row r="469" spans="1:21" ht="12.75" customHeight="1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</row>
    <row r="470" spans="1:21" ht="12.75" customHeight="1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</row>
    <row r="471" spans="1:21" ht="12.75" customHeight="1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</row>
    <row r="472" spans="1:21" ht="12.75" customHeight="1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</row>
    <row r="473" spans="1:21" ht="12.75" customHeight="1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</row>
    <row r="474" spans="1:21" ht="12.75" customHeight="1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</row>
    <row r="475" spans="1:21" ht="12.75" customHeight="1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</row>
    <row r="476" spans="1:21" ht="12.75" customHeight="1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</row>
    <row r="477" spans="1:21" ht="12.75" customHeight="1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</row>
    <row r="478" spans="1:21" ht="12.75" customHeight="1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</row>
    <row r="479" spans="1:21" ht="12.75" customHeight="1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</row>
    <row r="480" spans="1:21" ht="12.75" customHeight="1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</row>
    <row r="481" spans="1:21" ht="12.75" customHeight="1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</row>
    <row r="482" spans="1:21" ht="12.75" customHeight="1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</row>
    <row r="483" spans="1:21" ht="12.75" customHeight="1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</row>
    <row r="484" spans="1:21" ht="12.75" customHeight="1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</row>
    <row r="485" spans="1:21" ht="12.75" customHeight="1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</row>
    <row r="486" spans="1:21" ht="12.75" customHeight="1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</row>
    <row r="487" spans="1:21" ht="12.75" customHeight="1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</row>
    <row r="488" spans="1:21" ht="12.75" customHeight="1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</row>
    <row r="489" spans="1:21" ht="12.75" customHeight="1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</row>
    <row r="490" spans="1:21" ht="12.75" customHeight="1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</row>
    <row r="491" spans="1:21" ht="12.75" customHeight="1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</row>
    <row r="492" spans="1:21" ht="12.75" customHeight="1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</row>
    <row r="493" spans="1:21" ht="12.75" customHeight="1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</row>
    <row r="494" spans="1:21" ht="12.75" customHeight="1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</row>
    <row r="495" spans="1:21" ht="12.75" customHeight="1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</row>
    <row r="496" spans="1:21" ht="12.75" customHeight="1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</row>
    <row r="497" spans="1:21" ht="12.75" customHeight="1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</row>
    <row r="498" spans="1:21" ht="12.75" customHeight="1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</row>
    <row r="499" spans="1:21" ht="12.75" customHeight="1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</row>
    <row r="500" spans="1:21" ht="12.75" customHeight="1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</row>
    <row r="501" spans="1:21" ht="12.75" customHeight="1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</row>
    <row r="502" spans="1:21" ht="12.75" customHeight="1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</row>
    <row r="503" spans="1:21" ht="12.75" customHeight="1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</row>
    <row r="504" spans="1:21" ht="12.75" customHeight="1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</row>
    <row r="505" spans="1:21" ht="12.75" customHeight="1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</row>
    <row r="506" spans="1:21" ht="12.75" customHeight="1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</row>
    <row r="507" spans="1:21" ht="12.75" customHeight="1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</row>
    <row r="508" spans="1:21" ht="12.75" customHeight="1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</row>
    <row r="509" spans="1:21" ht="12.75" customHeight="1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</row>
    <row r="510" spans="1:21" ht="12.75" customHeight="1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</row>
    <row r="511" spans="1:21" ht="12.75" customHeight="1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</row>
    <row r="512" spans="1:21" ht="12.75" customHeight="1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</row>
    <row r="513" spans="1:21" ht="12.75" customHeight="1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</row>
    <row r="514" spans="1:21" ht="12.75" customHeight="1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</row>
    <row r="515" spans="1:21" ht="12.75" customHeight="1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</row>
    <row r="516" spans="1:21" ht="12.75" customHeight="1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</row>
    <row r="517" spans="1:21" ht="12.75" customHeight="1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</row>
    <row r="518" spans="1:21" ht="12.75" customHeight="1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</row>
    <row r="519" spans="1:21" ht="12.75" customHeight="1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</row>
    <row r="520" spans="1:21" ht="12.75" customHeight="1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</row>
    <row r="521" spans="1:21" ht="12.75" customHeight="1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</row>
    <row r="522" spans="1:21" ht="12.75" customHeight="1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</row>
    <row r="523" spans="1:21" ht="12.75" customHeight="1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</row>
    <row r="524" spans="1:21" ht="12.75" customHeight="1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</row>
    <row r="525" spans="1:21" ht="12.75" customHeight="1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</row>
    <row r="526" spans="1:21" ht="12.75" customHeight="1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</row>
    <row r="527" spans="1:21" ht="12.75" customHeight="1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</row>
    <row r="528" spans="1:21" ht="12.75" customHeight="1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</row>
    <row r="529" spans="1:21" ht="12.75" customHeight="1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</row>
    <row r="530" spans="1:21" ht="12.75" customHeight="1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</row>
    <row r="531" spans="1:21" ht="12.75" customHeight="1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</row>
    <row r="532" spans="1:21" ht="12.75" customHeight="1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</row>
    <row r="533" spans="1:21" ht="12.75" customHeight="1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</row>
    <row r="534" spans="1:21" ht="12.75" customHeight="1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</row>
    <row r="535" spans="1:21" ht="12.75" customHeight="1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</row>
    <row r="536" spans="1:21" ht="12.75" customHeight="1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</row>
    <row r="537" spans="1:21" ht="12.75" customHeight="1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</row>
    <row r="538" spans="1:21" ht="12.75" customHeight="1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</row>
    <row r="539" spans="1:21" ht="12.75" customHeight="1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</row>
    <row r="540" spans="1:21" ht="12.75" customHeight="1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</row>
    <row r="541" spans="1:21" ht="12.75" customHeight="1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</row>
    <row r="542" spans="1:21" ht="12.75" customHeight="1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</row>
    <row r="543" spans="1:21" ht="12.75" customHeight="1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</row>
    <row r="544" spans="1:21" ht="12.75" customHeight="1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</row>
    <row r="545" spans="1:21" ht="12.75" customHeight="1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</row>
    <row r="546" spans="1:21" ht="12.75" customHeight="1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</row>
    <row r="547" spans="1:21" ht="12.75" customHeight="1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</row>
    <row r="548" spans="1:21" ht="12.75" customHeight="1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</row>
    <row r="549" spans="1:21" ht="12.75" customHeight="1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</row>
    <row r="550" spans="1:21" ht="12.75" customHeight="1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</row>
    <row r="551" spans="1:21" ht="12.75" customHeight="1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</row>
    <row r="552" spans="1:21" ht="12.75" customHeight="1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</row>
    <row r="553" spans="1:21" ht="12.75" customHeight="1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</row>
    <row r="554" spans="1:21" ht="12.75" customHeight="1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</row>
    <row r="555" spans="1:21" ht="12.75" customHeight="1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</row>
    <row r="556" spans="1:21" ht="12.75" customHeight="1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</row>
    <row r="557" spans="1:21" ht="12.75" customHeight="1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</row>
    <row r="558" spans="1:21" ht="12.75" customHeight="1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</row>
    <row r="559" spans="1:21" ht="12.75" customHeight="1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</row>
    <row r="560" spans="1:21" ht="12.75" customHeight="1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</row>
    <row r="561" spans="1:21" ht="12.75" customHeight="1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</row>
    <row r="562" spans="1:21" ht="12.75" customHeight="1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</row>
    <row r="563" spans="1:21" ht="12.75" customHeight="1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</row>
    <row r="564" spans="1:21" ht="12.75" customHeight="1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</row>
    <row r="565" spans="1:21" ht="12.75" customHeight="1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</row>
    <row r="566" spans="1:21" ht="12.75" customHeight="1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</row>
    <row r="567" spans="1:21" ht="12.75" customHeight="1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</row>
    <row r="568" spans="1:21" ht="12.75" customHeight="1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</row>
    <row r="569" spans="1:21" ht="12.75" customHeight="1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</row>
    <row r="570" spans="1:21" ht="12.75" customHeight="1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</row>
    <row r="571" spans="1:21" ht="12.75" customHeight="1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</row>
    <row r="572" spans="1:21" ht="12.75" customHeight="1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</row>
    <row r="573" spans="1:21" ht="12.75" customHeight="1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</row>
    <row r="574" spans="1:21" ht="12.75" customHeight="1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</row>
    <row r="575" spans="1:21" ht="12.75" customHeight="1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</row>
    <row r="576" spans="1:21" ht="12.75" customHeight="1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</row>
    <row r="577" spans="1:21" ht="12.75" customHeight="1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</row>
    <row r="578" spans="1:21" ht="12.75" customHeight="1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</row>
    <row r="579" spans="1:21" ht="12.75" customHeight="1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</row>
    <row r="580" spans="1:21" ht="12.75" customHeight="1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</row>
    <row r="581" spans="1:21" ht="12.75" customHeight="1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</row>
    <row r="582" spans="1:21" ht="12.75" customHeight="1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</row>
    <row r="583" spans="1:21" ht="12.75" customHeight="1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</row>
    <row r="584" spans="1:21" ht="12.75" customHeight="1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</row>
    <row r="585" spans="1:21" ht="12.75" customHeight="1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</row>
    <row r="586" spans="1:21" ht="12.75" customHeight="1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</row>
    <row r="587" spans="1:21" ht="12.75" customHeight="1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</row>
    <row r="588" spans="1:21" ht="12.75" customHeight="1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</row>
    <row r="589" spans="1:21" ht="12.75" customHeight="1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</row>
    <row r="590" spans="1:21" ht="12.75" customHeight="1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</row>
    <row r="591" spans="1:21" ht="12.75" customHeight="1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</row>
    <row r="592" spans="1:21" ht="12.75" customHeight="1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</row>
    <row r="593" spans="1:21" ht="12.75" customHeight="1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</row>
    <row r="594" spans="1:21" ht="12.75" customHeight="1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</row>
    <row r="595" spans="1:21" ht="12.75" customHeight="1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</row>
    <row r="596" spans="1:21" ht="12.75" customHeight="1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</row>
    <row r="597" spans="1:21" ht="12.75" customHeight="1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</row>
    <row r="598" spans="1:21" ht="12.75" customHeight="1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</row>
    <row r="599" spans="1:21" ht="12.75" customHeight="1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</row>
    <row r="600" spans="1:21" ht="12.75" customHeight="1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</row>
    <row r="601" spans="1:21" ht="12.75" customHeight="1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</row>
    <row r="602" spans="1:21" ht="12.75" customHeight="1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</row>
    <row r="603" spans="1:21" ht="12.75" customHeight="1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</row>
    <row r="604" spans="1:21" ht="12.75" customHeight="1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</row>
    <row r="605" spans="1:21" ht="12.75" customHeight="1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</row>
    <row r="606" spans="1:21" ht="12.75" customHeight="1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</row>
    <row r="607" spans="1:21" ht="12.75" customHeight="1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</row>
    <row r="608" spans="1:21" ht="12.75" customHeight="1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</row>
    <row r="609" spans="1:21" ht="12.75" customHeight="1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</row>
    <row r="610" spans="1:21" ht="12.75" customHeight="1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</row>
    <row r="611" spans="1:21" ht="12.75" customHeight="1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</row>
    <row r="612" spans="1:21" ht="12.75" customHeight="1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</row>
    <row r="613" spans="1:21" ht="12.75" customHeight="1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</row>
    <row r="614" spans="1:21" ht="12.75" customHeight="1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</row>
    <row r="615" spans="1:21" ht="12.75" customHeight="1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</row>
    <row r="616" spans="1:21" ht="12.75" customHeight="1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</row>
    <row r="617" spans="1:21" ht="12.75" customHeight="1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</row>
    <row r="618" spans="1:21" ht="12.75" customHeight="1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</row>
    <row r="619" spans="1:21" ht="12.75" customHeight="1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</row>
    <row r="620" spans="1:21" ht="12.75" customHeight="1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</row>
    <row r="621" spans="1:21" ht="12.75" customHeight="1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</row>
    <row r="622" spans="1:21" ht="12.75" customHeight="1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</row>
    <row r="623" spans="1:21" ht="12.75" customHeight="1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</row>
    <row r="624" spans="1:21" ht="12.75" customHeight="1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</row>
    <row r="625" spans="1:21" ht="12.75" customHeight="1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</row>
    <row r="626" spans="1:21" ht="12.75" customHeight="1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</row>
    <row r="627" spans="1:21" ht="12.75" customHeight="1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</row>
    <row r="628" spans="1:21" ht="12.75" customHeight="1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</row>
    <row r="629" spans="1:21" ht="12.75" customHeight="1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</row>
    <row r="630" spans="1:21" ht="12.75" customHeight="1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</row>
    <row r="631" spans="1:21" ht="12.75" customHeight="1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</row>
    <row r="632" spans="1:21" ht="12.75" customHeight="1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</row>
    <row r="633" spans="1:21" ht="12.75" customHeight="1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</row>
    <row r="634" spans="1:21" ht="12.75" customHeight="1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</row>
    <row r="635" spans="1:21" ht="12.75" customHeight="1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</row>
    <row r="636" spans="1:21" ht="12.75" customHeight="1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</row>
    <row r="637" spans="1:21" ht="12.75" customHeight="1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</row>
    <row r="638" spans="1:21" ht="12.75" customHeight="1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</row>
    <row r="639" spans="1:21" ht="12.75" customHeight="1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</row>
    <row r="640" spans="1:21" ht="12.75" customHeight="1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</row>
    <row r="641" spans="1:21" ht="12.75" customHeight="1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</row>
    <row r="642" spans="1:21" ht="12.75" customHeight="1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</row>
    <row r="643" spans="1:21" ht="12.75" customHeight="1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</row>
    <row r="644" spans="1:21" ht="12.75" customHeight="1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</row>
    <row r="645" spans="1:21" ht="12.75" customHeight="1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</row>
    <row r="646" spans="1:21" ht="12.75" customHeight="1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</row>
    <row r="647" spans="1:21" ht="12.75" customHeight="1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</row>
    <row r="648" spans="1:21" ht="12.75" customHeight="1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</row>
    <row r="649" spans="1:21" ht="12.75" customHeight="1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</row>
    <row r="650" spans="1:21" ht="12.75" customHeight="1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</row>
    <row r="651" spans="1:21" ht="12.75" customHeight="1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</row>
    <row r="652" spans="1:21" ht="12.75" customHeight="1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</row>
    <row r="653" spans="1:21" ht="12.75" customHeight="1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</row>
    <row r="654" spans="1:21" ht="12.75" customHeight="1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</row>
    <row r="655" spans="1:21" ht="12.75" customHeight="1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</row>
    <row r="656" spans="1:21" ht="12.75" customHeight="1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</row>
    <row r="657" spans="1:21" ht="12.75" customHeight="1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</row>
    <row r="658" spans="1:21" ht="12.75" customHeight="1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</row>
    <row r="659" spans="1:21" ht="12.75" customHeight="1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</row>
    <row r="660" spans="1:21" ht="12.75" customHeight="1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</row>
    <row r="661" spans="1:21" ht="12.75" customHeight="1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</row>
    <row r="662" spans="1:21" ht="12.75" customHeight="1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</row>
    <row r="663" spans="1:21" ht="12.75" customHeight="1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</row>
    <row r="664" spans="1:21" ht="12.75" customHeight="1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</row>
    <row r="665" spans="1:21" ht="12.75" customHeight="1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</row>
    <row r="666" spans="1:21" ht="12.75" customHeight="1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</row>
    <row r="667" spans="1:21" ht="12.75" customHeight="1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</row>
    <row r="668" spans="1:21" ht="12.75" customHeight="1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</row>
    <row r="669" spans="1:21" ht="12.75" customHeight="1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</row>
    <row r="670" spans="1:21" ht="12.75" customHeight="1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</row>
    <row r="671" spans="1:21" ht="12.75" customHeight="1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</row>
    <row r="672" spans="1:21" ht="12.75" customHeight="1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</row>
    <row r="673" spans="1:21" ht="12.75" customHeight="1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</row>
    <row r="674" spans="1:21" ht="12.75" customHeight="1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</row>
    <row r="675" spans="1:21" ht="12.75" customHeight="1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</row>
    <row r="676" spans="1:21" ht="12.75" customHeight="1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</row>
    <row r="677" spans="1:21" ht="12.75" customHeight="1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</row>
    <row r="678" spans="1:21" ht="12.75" customHeight="1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</row>
    <row r="679" spans="1:21" ht="12.75" customHeight="1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</row>
    <row r="680" spans="1:21" ht="12.75" customHeight="1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</row>
    <row r="681" spans="1:21" ht="12.75" customHeight="1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</row>
    <row r="682" spans="1:21" ht="12.75" customHeight="1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</row>
    <row r="683" spans="1:21" ht="12.75" customHeight="1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</row>
    <row r="684" spans="1:21" ht="12.75" customHeight="1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</row>
    <row r="685" spans="1:21" ht="12.75" customHeight="1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</row>
    <row r="686" spans="1:21" ht="12.75" customHeight="1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</row>
    <row r="687" spans="1:21" ht="12.75" customHeight="1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</row>
    <row r="688" spans="1:21" ht="12.75" customHeight="1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</row>
    <row r="689" spans="1:21" ht="12.75" customHeight="1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</row>
    <row r="690" spans="1:21" ht="12.75" customHeight="1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</row>
    <row r="691" spans="1:21" ht="12.75" customHeight="1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</row>
    <row r="692" spans="1:21" ht="12.75" customHeight="1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</row>
    <row r="693" spans="1:21" ht="12.75" customHeight="1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</row>
    <row r="694" spans="1:21" ht="12.75" customHeight="1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</row>
    <row r="695" spans="1:21" ht="12.75" customHeight="1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</row>
    <row r="696" spans="1:21" ht="12.75" customHeight="1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</row>
    <row r="697" spans="1:21" ht="12.75" customHeight="1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</row>
    <row r="698" spans="1:21" ht="12.75" customHeight="1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</row>
    <row r="699" spans="1:21" ht="12.7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</row>
    <row r="700" spans="1:21" ht="12.75" customHeight="1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</row>
    <row r="701" spans="1:21" ht="12.75" customHeight="1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</row>
    <row r="702" spans="1:21" ht="12.75" customHeight="1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</row>
    <row r="703" spans="1:21" ht="12.75" customHeight="1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</row>
    <row r="704" spans="1:21" ht="12.75" customHeight="1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</row>
    <row r="705" spans="1:21" ht="12.75" customHeight="1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</row>
    <row r="706" spans="1:21" ht="12.75" customHeight="1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</row>
    <row r="707" spans="1:21" ht="12.75" customHeight="1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</row>
    <row r="708" spans="1:21" ht="12.75" customHeight="1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</row>
    <row r="709" spans="1:21" ht="12.75" customHeight="1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</row>
    <row r="710" spans="1:21" ht="12.75" customHeight="1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</row>
    <row r="711" spans="1:21" ht="12.75" customHeight="1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</row>
    <row r="712" spans="1:21" ht="12.75" customHeight="1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</row>
    <row r="713" spans="1:21" ht="12.75" customHeight="1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</row>
    <row r="714" spans="1:21" ht="12.75" customHeight="1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</row>
    <row r="715" spans="1:21" ht="12.75" customHeight="1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</row>
    <row r="716" spans="1:21" ht="12.75" customHeight="1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</row>
    <row r="717" spans="1:21" ht="12.75" customHeight="1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</row>
    <row r="718" spans="1:21" ht="12.75" customHeight="1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</row>
    <row r="719" spans="1:21" ht="12.75" customHeight="1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</row>
    <row r="720" spans="1:21" ht="12.75" customHeight="1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</row>
    <row r="721" spans="1:21" ht="12.75" customHeight="1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</row>
    <row r="722" spans="1:21" ht="12.75" customHeight="1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</row>
    <row r="723" spans="1:21" ht="12.75" customHeight="1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</row>
    <row r="724" spans="1:21" ht="12.75" customHeight="1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</row>
    <row r="725" spans="1:21" ht="12.75" customHeight="1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</row>
    <row r="726" spans="1:21" ht="12.75" customHeight="1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</row>
    <row r="727" spans="1:21" ht="12.75" customHeight="1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</row>
    <row r="728" spans="1:21" ht="12.75" customHeight="1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</row>
    <row r="729" spans="1:21" ht="12.75" customHeight="1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</row>
    <row r="730" spans="1:21" ht="12.75" customHeight="1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</row>
    <row r="731" spans="1:21" ht="12.75" customHeight="1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</row>
    <row r="732" spans="1:21" ht="12.75" customHeight="1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</row>
    <row r="733" spans="1:21" ht="12.75" customHeight="1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</row>
    <row r="734" spans="1:21" ht="12.75" customHeight="1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</row>
    <row r="735" spans="1:21" ht="12.75" customHeight="1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</row>
    <row r="736" spans="1:21" ht="12.75" customHeight="1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</row>
    <row r="737" spans="1:21" ht="12.75" customHeight="1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</row>
    <row r="738" spans="1:21" ht="12.75" customHeight="1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</row>
    <row r="739" spans="1:21" ht="12.75" customHeight="1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</row>
    <row r="740" spans="1:21" ht="12.75" customHeight="1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</row>
    <row r="741" spans="1:21" ht="12.75" customHeight="1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</row>
    <row r="742" spans="1:21" ht="12.75" customHeight="1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</row>
    <row r="743" spans="1:21" ht="12.75" customHeight="1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</row>
    <row r="744" spans="1:21" ht="12.75" customHeight="1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</row>
    <row r="745" spans="1:21" ht="12.75" customHeight="1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</row>
    <row r="746" spans="1:21" ht="12.75" customHeight="1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</row>
    <row r="747" spans="1:21" ht="12.75" customHeight="1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</row>
    <row r="748" spans="1:21" ht="12.75" customHeight="1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</row>
    <row r="749" spans="1:21" ht="12.75" customHeight="1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</row>
    <row r="750" spans="1:21" ht="12.75" customHeight="1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</row>
    <row r="751" spans="1:21" ht="12.75" customHeight="1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</row>
    <row r="752" spans="1:21" ht="12.75" customHeight="1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</row>
    <row r="753" spans="1:21" ht="12.75" customHeight="1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</row>
    <row r="754" spans="1:21" ht="12.75" customHeight="1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</row>
    <row r="755" spans="1:21" ht="12.75" customHeight="1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</row>
    <row r="756" spans="1:21" ht="12.75" customHeight="1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</row>
    <row r="757" spans="1:21" ht="12.75" customHeight="1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</row>
    <row r="758" spans="1:21" ht="12.75" customHeight="1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</row>
    <row r="759" spans="1:21" ht="12.75" customHeight="1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</row>
    <row r="760" spans="1:21" ht="12.75" customHeight="1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</row>
    <row r="761" spans="1:21" ht="12.75" customHeight="1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</row>
    <row r="762" spans="1:21" ht="12.75" customHeight="1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</row>
    <row r="763" spans="1:21" ht="12.75" customHeight="1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</row>
    <row r="764" spans="1:21" ht="12.75" customHeight="1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</row>
    <row r="765" spans="1:21" ht="12.75" customHeight="1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</row>
    <row r="766" spans="1:21" ht="12.75" customHeight="1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</row>
    <row r="767" spans="1:21" ht="12.75" customHeight="1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</row>
    <row r="768" spans="1:21" ht="12.75" customHeight="1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</row>
    <row r="769" spans="1:21" ht="12.75" customHeight="1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</row>
    <row r="770" spans="1:21" ht="12.75" customHeight="1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</row>
    <row r="771" spans="1:21" ht="12.75" customHeight="1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</row>
    <row r="772" spans="1:21" ht="12.75" customHeight="1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</row>
    <row r="773" spans="1:21" ht="12.75" customHeight="1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</row>
    <row r="774" spans="1:21" ht="12.75" customHeight="1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</row>
    <row r="775" spans="1:21" ht="12.75" customHeight="1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</row>
    <row r="776" spans="1:21" ht="12.75" customHeight="1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</row>
    <row r="777" spans="1:21" ht="12.75" customHeight="1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</row>
    <row r="778" spans="1:21" ht="12.75" customHeight="1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</row>
    <row r="779" spans="1:21" ht="12.75" customHeight="1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</row>
    <row r="780" spans="1:21" ht="12.75" customHeight="1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</row>
    <row r="781" spans="1:21" ht="12.75" customHeight="1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</row>
    <row r="782" spans="1:21" ht="12.75" customHeight="1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</row>
    <row r="783" spans="1:21" ht="12.75" customHeight="1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</row>
    <row r="784" spans="1:21" ht="12.75" customHeight="1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</row>
    <row r="785" spans="1:21" ht="12.75" customHeight="1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</row>
    <row r="786" spans="1:21" ht="12.75" customHeight="1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</row>
    <row r="787" spans="1:21" ht="12.75" customHeight="1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</row>
    <row r="788" spans="1:21" ht="12.75" customHeight="1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</row>
    <row r="789" spans="1:21" ht="12.75" customHeight="1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</row>
    <row r="790" spans="1:21" ht="12.75" customHeight="1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</row>
    <row r="791" spans="1:21" ht="12.75" customHeight="1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</row>
    <row r="792" spans="1:21" ht="12.75" customHeight="1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</row>
    <row r="793" spans="1:21" ht="12.75" customHeight="1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</row>
    <row r="794" spans="1:21" ht="12.75" customHeight="1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</row>
    <row r="795" spans="1:21" ht="12.75" customHeight="1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</row>
    <row r="796" spans="1:21" ht="12.75" customHeight="1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</row>
    <row r="797" spans="1:21" ht="12.75" customHeight="1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</row>
    <row r="798" spans="1:21" ht="12.75" customHeight="1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</row>
    <row r="799" spans="1:21" ht="12.75" customHeight="1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</row>
    <row r="800" spans="1:21" ht="12.75" customHeight="1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</row>
    <row r="801" spans="1:21" ht="12.75" customHeight="1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</row>
    <row r="802" spans="1:21" ht="12.75" customHeight="1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</row>
    <row r="803" spans="1:21" ht="12.75" customHeight="1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</row>
    <row r="804" spans="1:21" ht="12.75" customHeight="1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</row>
    <row r="805" spans="1:21" ht="12.75" customHeight="1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</row>
    <row r="806" spans="1:21" ht="12.75" customHeight="1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</row>
    <row r="807" spans="1:21" ht="12.75" customHeight="1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</row>
    <row r="808" spans="1:21" ht="12.75" customHeight="1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</row>
    <row r="809" spans="1:21" ht="12.75" customHeight="1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</row>
    <row r="810" spans="1:21" ht="12.75" customHeight="1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</row>
    <row r="811" spans="1:21" ht="12.75" customHeight="1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</row>
    <row r="812" spans="1:21" ht="12.75" customHeight="1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</row>
    <row r="813" spans="1:21" ht="12.75" customHeight="1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</row>
    <row r="814" spans="1:21" ht="12.75" customHeight="1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</row>
    <row r="815" spans="1:21" ht="12.75" customHeight="1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</row>
    <row r="816" spans="1:21" ht="12.75" customHeight="1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</row>
    <row r="817" spans="1:21" ht="12.75" customHeight="1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</row>
    <row r="818" spans="1:21" ht="12.75" customHeight="1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</row>
    <row r="819" spans="1:21" ht="12.75" customHeight="1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</row>
    <row r="820" spans="1:21" ht="12.75" customHeight="1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</row>
    <row r="821" spans="1:21" ht="12.75" customHeight="1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</row>
    <row r="822" spans="1:21" ht="12.75" customHeight="1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</row>
    <row r="823" spans="1:21" ht="12.75" customHeight="1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</row>
    <row r="824" spans="1:21" ht="12.75" customHeight="1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</row>
    <row r="825" spans="1:21" ht="12.75" customHeight="1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</row>
    <row r="826" spans="1:21" ht="12.75" customHeight="1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</row>
    <row r="827" spans="1:21" ht="12.75" customHeight="1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</row>
    <row r="828" spans="1:21" ht="12.75" customHeight="1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</row>
    <row r="829" spans="1:21" ht="12.75" customHeight="1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</row>
    <row r="830" spans="1:21" ht="12.75" customHeight="1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</row>
    <row r="831" spans="1:21" ht="12.75" customHeight="1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</row>
    <row r="832" spans="1:21" ht="12.75" customHeight="1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</row>
    <row r="833" spans="1:21" ht="12.75" customHeight="1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</row>
    <row r="834" spans="1:21" ht="12.75" customHeight="1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</row>
    <row r="835" spans="1:21" ht="12.75" customHeight="1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</row>
    <row r="836" spans="1:21" ht="12.75" customHeight="1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</row>
    <row r="837" spans="1:21" ht="12.75" customHeight="1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</row>
    <row r="838" spans="1:21" ht="12.75" customHeight="1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</row>
    <row r="839" spans="1:21" ht="12.75" customHeight="1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</row>
    <row r="840" spans="1:21" ht="12.75" customHeight="1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</row>
    <row r="841" spans="1:21" ht="12.75" customHeight="1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</row>
    <row r="842" spans="1:21" ht="12.75" customHeight="1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</row>
    <row r="843" spans="1:21" ht="12.75" customHeight="1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</row>
    <row r="844" spans="1:21" ht="12.75" customHeight="1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</row>
    <row r="845" spans="1:21" ht="12.75" customHeight="1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</row>
    <row r="846" spans="1:21" ht="12.75" customHeight="1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</row>
    <row r="847" spans="1:21" ht="12.75" customHeight="1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</row>
    <row r="848" spans="1:21" ht="12.75" customHeight="1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</row>
    <row r="849" spans="1:21" ht="12.75" customHeight="1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</row>
    <row r="850" spans="1:21" ht="12.75" customHeight="1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</row>
    <row r="851" spans="1:21" ht="12.75" customHeight="1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</row>
    <row r="852" spans="1:21" ht="12.75" customHeight="1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</row>
    <row r="853" spans="1:21" ht="12.75" customHeight="1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</row>
    <row r="854" spans="1:21" ht="12.75" customHeight="1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</row>
    <row r="855" spans="1:21" ht="12.75" customHeight="1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</row>
    <row r="856" spans="1:21" ht="12.75" customHeight="1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</row>
    <row r="857" spans="1:21" ht="12.75" customHeight="1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</row>
    <row r="858" spans="1:21" ht="12.75" customHeight="1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</row>
    <row r="859" spans="1:21" ht="12.75" customHeight="1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</row>
    <row r="860" spans="1:21" ht="12.75" customHeight="1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</row>
    <row r="861" spans="1:21" ht="12.75" customHeight="1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</row>
    <row r="862" spans="1:21" ht="12.75" customHeight="1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</row>
    <row r="863" spans="1:21" ht="12.75" customHeight="1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</row>
    <row r="864" spans="1:21" ht="12.75" customHeight="1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</row>
    <row r="865" spans="1:21" ht="12.75" customHeight="1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</row>
    <row r="866" spans="1:21" ht="12.75" customHeight="1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</row>
    <row r="867" spans="1:21" ht="12.75" customHeight="1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</row>
    <row r="868" spans="1:21" ht="12.75" customHeight="1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</row>
    <row r="869" spans="1:21" ht="12.75" customHeight="1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</row>
    <row r="870" spans="1:21" ht="12.75" customHeight="1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</row>
    <row r="871" spans="1:21" ht="12.75" customHeight="1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</row>
    <row r="872" spans="1:21" ht="12.75" customHeight="1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</row>
    <row r="873" spans="1:21" ht="12.75" customHeight="1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</row>
    <row r="874" spans="1:21" ht="12.75" customHeight="1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</row>
    <row r="875" spans="1:21" ht="12.75" customHeight="1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</row>
    <row r="876" spans="1:21" ht="12.75" customHeight="1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</row>
    <row r="877" spans="1:21" ht="12.75" customHeight="1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</row>
    <row r="878" spans="1:21" ht="12.75" customHeight="1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</row>
    <row r="879" spans="1:21" ht="12.75" customHeight="1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</row>
    <row r="880" spans="1:21" ht="12.75" customHeight="1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</row>
    <row r="881" spans="1:21" ht="12.75" customHeight="1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</row>
    <row r="882" spans="1:21" ht="12.75" customHeight="1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</row>
    <row r="883" spans="1:21" ht="12.75" customHeight="1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</row>
    <row r="884" spans="1:21" ht="12.75" customHeight="1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</row>
    <row r="885" spans="1:21" ht="12.75" customHeight="1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</row>
    <row r="886" spans="1:21" ht="12.75" customHeight="1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</row>
    <row r="887" spans="1:21" ht="12.75" customHeight="1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</row>
    <row r="888" spans="1:21" ht="12.75" customHeight="1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</row>
    <row r="889" spans="1:21" ht="12.75" customHeight="1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</row>
    <row r="890" spans="1:21" ht="12.75" customHeight="1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</row>
    <row r="891" spans="1:21" ht="12.75" customHeight="1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</row>
    <row r="892" spans="1:21" ht="12.75" customHeight="1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</row>
    <row r="893" spans="1:21" ht="12.75" customHeight="1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</row>
    <row r="894" spans="1:21" ht="12.75" customHeight="1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</row>
    <row r="895" spans="1:21" ht="12.75" customHeight="1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</row>
    <row r="896" spans="1:21" ht="12.75" customHeight="1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</row>
    <row r="897" spans="1:21" ht="12.75" customHeight="1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</row>
    <row r="898" spans="1:21" ht="12.75" customHeight="1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</row>
    <row r="899" spans="1:21" ht="12.75" customHeight="1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</row>
    <row r="900" spans="1:21" ht="12.75" customHeight="1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</row>
    <row r="901" spans="1:21" ht="12.75" customHeight="1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</row>
    <row r="902" spans="1:21" ht="12.75" customHeight="1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</row>
    <row r="903" spans="1:21" ht="12.75" customHeight="1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</row>
    <row r="904" spans="1:21" ht="12.75" customHeight="1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</row>
    <row r="905" spans="1:21" ht="12.75" customHeight="1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</row>
    <row r="906" spans="1:21" ht="12.75" customHeight="1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</row>
    <row r="907" spans="1:21" ht="12.75" customHeight="1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</row>
    <row r="908" spans="1:21" ht="12.75" customHeight="1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</row>
    <row r="909" spans="1:21" ht="12.75" customHeight="1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</row>
    <row r="910" spans="1:21" ht="12.75" customHeight="1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</row>
    <row r="911" spans="1:21" ht="12.75" customHeight="1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</row>
    <row r="912" spans="1:21" ht="12.75" customHeight="1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</row>
    <row r="913" spans="1:21" ht="12.75" customHeight="1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</row>
    <row r="914" spans="1:21" ht="12.75" customHeight="1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</row>
    <row r="915" spans="1:21" ht="12.75" customHeight="1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</row>
    <row r="916" spans="1:21" ht="12.75" customHeight="1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</row>
    <row r="917" spans="1:21" ht="12.75" customHeight="1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</row>
    <row r="918" spans="1:21" ht="12.75" customHeight="1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</row>
    <row r="919" spans="1:21" ht="12.75" customHeight="1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</row>
    <row r="920" spans="1:21" ht="12.75" customHeight="1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</row>
    <row r="921" spans="1:21" ht="12.75" customHeight="1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</row>
    <row r="922" spans="1:21" ht="12.75" customHeight="1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</row>
    <row r="923" spans="1:21" ht="12.75" customHeight="1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</row>
    <row r="924" spans="1:21" ht="12.75" customHeight="1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</row>
    <row r="925" spans="1:21" ht="12.75" customHeight="1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</row>
    <row r="926" spans="1:21" ht="12.75" customHeight="1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</row>
    <row r="927" spans="1:21" ht="12.75" customHeight="1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</row>
    <row r="928" spans="1:21" ht="12.75" customHeight="1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</row>
    <row r="929" spans="1:21" ht="12.75" customHeight="1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</row>
    <row r="930" spans="1:21" ht="12.75" customHeight="1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</row>
    <row r="931" spans="1:21" ht="12.75" customHeight="1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</row>
    <row r="932" spans="1:21" ht="12.75" customHeight="1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</row>
    <row r="933" spans="1:21" ht="12.75" customHeight="1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</row>
    <row r="934" spans="1:21" ht="12.75" customHeight="1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</row>
    <row r="935" spans="1:21" ht="12.75" customHeight="1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</row>
    <row r="936" spans="1:21" ht="12.75" customHeight="1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</row>
    <row r="937" spans="1:21" ht="12.75" customHeight="1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</row>
    <row r="938" spans="1:21" ht="12.75" customHeight="1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</row>
    <row r="939" spans="1:21" ht="12.75" customHeight="1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</row>
    <row r="940" spans="1:21" ht="12.75" customHeight="1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</row>
    <row r="941" spans="1:21" ht="12.75" customHeight="1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</row>
    <row r="942" spans="1:21" ht="12.75" customHeight="1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</row>
    <row r="943" spans="1:21" ht="12.75" customHeight="1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</row>
    <row r="944" spans="1:21" ht="12.75" customHeight="1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</row>
    <row r="945" spans="1:21" ht="12.75" customHeight="1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</row>
    <row r="946" spans="1:21" ht="12.75" customHeight="1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</row>
    <row r="947" spans="1:21" ht="12.75" customHeight="1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</row>
    <row r="948" spans="1:21" ht="12.75" customHeight="1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</row>
    <row r="949" spans="1:21" ht="12.75" customHeight="1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</row>
    <row r="950" spans="1:21" ht="12.75" customHeight="1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</row>
    <row r="951" spans="1:21" ht="12.75" customHeight="1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</row>
    <row r="952" spans="1:21" ht="12.75" customHeight="1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</row>
    <row r="953" spans="1:21" ht="12.75" customHeight="1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</row>
    <row r="954" spans="1:21" ht="12.75" customHeight="1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</row>
    <row r="955" spans="1:21" ht="12.75" customHeight="1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</row>
    <row r="956" spans="1:21" ht="12.75" customHeight="1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</row>
    <row r="957" spans="1:21" ht="12.75" customHeight="1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</row>
    <row r="958" spans="1:21" ht="12.75" customHeight="1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</row>
    <row r="959" spans="1:21" ht="12.75" customHeight="1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</row>
    <row r="960" spans="1:21" ht="12.75" customHeight="1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</row>
    <row r="961" spans="1:21" ht="12.75" customHeight="1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</row>
    <row r="962" spans="1:21" ht="12.75" customHeight="1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</row>
    <row r="963" spans="1:21" ht="12.75" customHeight="1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</row>
    <row r="964" spans="1:21" ht="12.75" customHeight="1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</row>
    <row r="965" spans="1:21" ht="12.75" customHeight="1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</row>
    <row r="966" spans="1:21" ht="12.75" customHeight="1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</row>
    <row r="967" spans="1:21" ht="12.75" customHeight="1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</row>
    <row r="968" spans="1:21" ht="12.75" customHeight="1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</row>
    <row r="969" spans="1:21" ht="12.75" customHeight="1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</row>
    <row r="970" spans="1:21" ht="12.75" customHeight="1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</row>
    <row r="971" spans="1:21" ht="12.75" customHeight="1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</row>
    <row r="972" spans="1:21" ht="12.75" customHeight="1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</row>
    <row r="973" spans="1:21" ht="12.75" customHeight="1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</row>
    <row r="974" spans="1:21" ht="12.75" customHeight="1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</row>
    <row r="975" spans="1:21" ht="12.75" customHeight="1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</row>
    <row r="976" spans="1:21" ht="12.75" customHeight="1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</row>
    <row r="977" spans="1:21" ht="12.75" customHeight="1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</row>
    <row r="978" spans="1:21" ht="12.75" customHeight="1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</row>
  </sheetData>
  <printOptions horizontalCentered="1" verticalCentered="1" gridLines="1"/>
  <pageMargins left="0.11811023622047245" right="0.47244094488188981" top="0.15748031496062992" bottom="0.15748031496062992" header="0" footer="0"/>
  <pageSetup paperSize="9" orientation="landscape"/>
  <headerFooter>
    <oddHeader>&amp;CCaso M</oddHeader>
    <oddFooter>&amp;RPag. &amp;P di</oddFooter>
  </headerFooter>
  <rowBreaks count="2" manualBreakCount="2">
    <brk id="66" man="1"/>
    <brk id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Uscite per acq.serv.</vt:lpstr>
      <vt:lpstr>Prev. maturazioni</vt:lpstr>
      <vt:lpstr>Prev. bonifici</vt:lpstr>
      <vt:lpstr>Budget Tesoreria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di Manerbio</dc:creator>
  <cp:lastModifiedBy>Laura Lavatelli</cp:lastModifiedBy>
  <dcterms:created xsi:type="dcterms:W3CDTF">1999-11-02T14:26:13Z</dcterms:created>
  <dcterms:modified xsi:type="dcterms:W3CDTF">2026-05-25T12:39:07Z</dcterms:modified>
</cp:coreProperties>
</file>